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3780" windowWidth="5880" windowHeight="3675"/>
  </bookViews>
  <sheets>
    <sheet name="приложение 1 " sheetId="2" r:id="rId1"/>
    <sheet name="Пр6 " sheetId="3" r:id="rId2"/>
    <sheet name="ПР8" sheetId="26" r:id="rId3"/>
    <sheet name="ПР 10" sheetId="11" r:id="rId4"/>
    <sheet name="ПР 12" sheetId="22" r:id="rId5"/>
  </sheets>
  <definedNames>
    <definedName name="_xlnm.Print_Area" localSheetId="3">'ПР 10'!$A$1:$G$188</definedName>
    <definedName name="_xlnm.Print_Area" localSheetId="4">'ПР 12'!$A$1:$E$40</definedName>
    <definedName name="_xlnm.Print_Area" localSheetId="2">ПР8!$A:$E</definedName>
    <definedName name="_xlnm.Print_Area" localSheetId="0">'приложение 1 '!$A:$C</definedName>
  </definedNames>
  <calcPr calcId="125725"/>
</workbook>
</file>

<file path=xl/calcChain.xml><?xml version="1.0" encoding="utf-8"?>
<calcChain xmlns="http://schemas.openxmlformats.org/spreadsheetml/2006/main">
  <c r="F76" i="11"/>
  <c r="F97"/>
  <c r="E185" i="26"/>
  <c r="E36"/>
  <c r="E37"/>
  <c r="C9" i="2" l="1"/>
  <c r="C24" i="22"/>
  <c r="C37" i="2"/>
  <c r="C41"/>
  <c r="C34" l="1"/>
  <c r="F129" i="11"/>
  <c r="F130"/>
  <c r="E43" i="26"/>
  <c r="E44"/>
  <c r="E45"/>
  <c r="F183" i="11"/>
  <c r="F182" s="1"/>
  <c r="F181" s="1"/>
  <c r="F177"/>
  <c r="F176" s="1"/>
  <c r="F175" s="1"/>
  <c r="C37" i="3"/>
  <c r="C35"/>
  <c r="F73" i="11"/>
  <c r="F145"/>
  <c r="F144" s="1"/>
  <c r="F105"/>
  <c r="F106"/>
  <c r="F95"/>
  <c r="F180" l="1"/>
  <c r="F179"/>
  <c r="E55" i="26"/>
  <c r="E56"/>
  <c r="E57"/>
  <c r="E144"/>
  <c r="E151"/>
  <c r="E152"/>
  <c r="E166"/>
  <c r="E167"/>
  <c r="E183"/>
  <c r="E182" s="1"/>
  <c r="E164"/>
  <c r="E163" s="1"/>
  <c r="E162" s="1"/>
  <c r="E179"/>
  <c r="E178" s="1"/>
  <c r="E65"/>
  <c r="E64" s="1"/>
  <c r="E63" s="1"/>
  <c r="E61"/>
  <c r="E60" s="1"/>
  <c r="E59" s="1"/>
  <c r="E34"/>
  <c r="E33" s="1"/>
  <c r="E32" s="1"/>
  <c r="C28" i="2"/>
  <c r="E181" i="26" l="1"/>
  <c r="E68"/>
  <c r="E67" s="1"/>
  <c r="E29"/>
  <c r="E28" s="1"/>
  <c r="F83" i="11"/>
  <c r="F82" s="1"/>
  <c r="F113"/>
  <c r="F117"/>
  <c r="F116" s="1"/>
  <c r="F115" s="1"/>
  <c r="F121"/>
  <c r="F120" s="1"/>
  <c r="F119" s="1"/>
  <c r="C11" i="3"/>
  <c r="C18"/>
  <c r="C14" i="2"/>
  <c r="D31" i="22" l="1"/>
  <c r="D30" s="1"/>
  <c r="D29" s="1"/>
  <c r="D24" s="1"/>
  <c r="D12" s="1"/>
  <c r="D27"/>
  <c r="D26" s="1"/>
  <c r="D25" s="1"/>
  <c r="C31"/>
  <c r="C30" s="1"/>
  <c r="C29" s="1"/>
  <c r="C27"/>
  <c r="C26" s="1"/>
  <c r="C25" s="1"/>
  <c r="C12"/>
  <c r="F173" i="11" l="1"/>
  <c r="F171"/>
  <c r="F169"/>
  <c r="F164"/>
  <c r="F162"/>
  <c r="F159"/>
  <c r="F157"/>
  <c r="F155"/>
  <c r="F149"/>
  <c r="F148" s="1"/>
  <c r="F147" s="1"/>
  <c r="F143" s="1"/>
  <c r="F142" s="1"/>
  <c r="F140"/>
  <c r="F139" s="1"/>
  <c r="F137"/>
  <c r="F136" s="1"/>
  <c r="F134"/>
  <c r="F133" s="1"/>
  <c r="F123" s="1"/>
  <c r="F127"/>
  <c r="F126" s="1"/>
  <c r="F125"/>
  <c r="F124" s="1"/>
  <c r="F112"/>
  <c r="F111" s="1"/>
  <c r="F110" s="1"/>
  <c r="F109" s="1"/>
  <c r="F103"/>
  <c r="F102" s="1"/>
  <c r="F101" s="1"/>
  <c r="F100" s="1"/>
  <c r="F99" s="1"/>
  <c r="F93"/>
  <c r="F91"/>
  <c r="F87"/>
  <c r="F86" s="1"/>
  <c r="F85" s="1"/>
  <c r="F80"/>
  <c r="F79" s="1"/>
  <c r="F78"/>
  <c r="F71"/>
  <c r="F70" s="1"/>
  <c r="F69" s="1"/>
  <c r="F68" s="1"/>
  <c r="F66"/>
  <c r="F64"/>
  <c r="F59"/>
  <c r="F58" s="1"/>
  <c r="F57"/>
  <c r="F56" s="1"/>
  <c r="F54"/>
  <c r="F53" s="1"/>
  <c r="F47"/>
  <c r="F46" s="1"/>
  <c r="F42"/>
  <c r="F41" s="1"/>
  <c r="F38"/>
  <c r="F37" s="1"/>
  <c r="F35"/>
  <c r="F34"/>
  <c r="F33" s="1"/>
  <c r="F30"/>
  <c r="F29" s="1"/>
  <c r="F28" s="1"/>
  <c r="F27" s="1"/>
  <c r="F25"/>
  <c r="F23"/>
  <c r="F21"/>
  <c r="F16"/>
  <c r="F15" s="1"/>
  <c r="F14" s="1"/>
  <c r="F13" s="1"/>
  <c r="F90" l="1"/>
  <c r="F63"/>
  <c r="F77"/>
  <c r="F154"/>
  <c r="F161"/>
  <c r="F168"/>
  <c r="F167" s="1"/>
  <c r="F40"/>
  <c r="F89"/>
  <c r="F52"/>
  <c r="F51" s="1"/>
  <c r="F62"/>
  <c r="F32"/>
  <c r="F20"/>
  <c r="F19" s="1"/>
  <c r="F18" s="1"/>
  <c r="F44"/>
  <c r="F45"/>
  <c r="F132"/>
  <c r="F12" l="1"/>
  <c r="F153"/>
  <c r="F152" s="1"/>
  <c r="F166"/>
  <c r="F75"/>
  <c r="F61"/>
  <c r="F50" s="1"/>
  <c r="F108"/>
  <c r="F185" l="1"/>
  <c r="F151"/>
  <c r="E84" i="26"/>
  <c r="E89"/>
  <c r="E88" s="1"/>
  <c r="E86"/>
  <c r="E85" s="1"/>
  <c r="E175"/>
  <c r="E174" s="1"/>
  <c r="E171"/>
  <c r="E170" s="1"/>
  <c r="E169" s="1"/>
  <c r="E160"/>
  <c r="E159" s="1"/>
  <c r="E156"/>
  <c r="E155" s="1"/>
  <c r="E149"/>
  <c r="E148" s="1"/>
  <c r="E146"/>
  <c r="E145" s="1"/>
  <c r="E139"/>
  <c r="E138" s="1"/>
  <c r="E136"/>
  <c r="E135" s="1"/>
  <c r="E132"/>
  <c r="E131" s="1"/>
  <c r="E129"/>
  <c r="E128" s="1"/>
  <c r="E126"/>
  <c r="E121"/>
  <c r="E120" s="1"/>
  <c r="E118"/>
  <c r="E114"/>
  <c r="E113" s="1"/>
  <c r="E111"/>
  <c r="E110" s="1"/>
  <c r="E108"/>
  <c r="E104"/>
  <c r="E103" s="1"/>
  <c r="E101"/>
  <c r="E99"/>
  <c r="E96"/>
  <c r="E95" s="1"/>
  <c r="E93"/>
  <c r="E92" s="1"/>
  <c r="E82"/>
  <c r="E81" s="1"/>
  <c r="E74"/>
  <c r="E73" s="1"/>
  <c r="E70"/>
  <c r="E53"/>
  <c r="E52" s="1"/>
  <c r="E51" s="1"/>
  <c r="E49"/>
  <c r="E48" s="1"/>
  <c r="E41"/>
  <c r="E40" s="1"/>
  <c r="E39" s="1"/>
  <c r="E26"/>
  <c r="E25" s="1"/>
  <c r="E24" s="1"/>
  <c r="E22"/>
  <c r="E18"/>
  <c r="E17" s="1"/>
  <c r="E14"/>
  <c r="E13" l="1"/>
  <c r="E12" s="1"/>
  <c r="E134"/>
  <c r="E125"/>
  <c r="E124" s="1"/>
  <c r="E21"/>
  <c r="E20"/>
  <c r="E173"/>
  <c r="E72"/>
  <c r="E177"/>
  <c r="E98"/>
  <c r="E154"/>
  <c r="E80"/>
  <c r="E158"/>
  <c r="E117"/>
  <c r="E116" s="1"/>
  <c r="E107" s="1"/>
  <c r="E106" s="1"/>
  <c r="E47"/>
  <c r="E16"/>
  <c r="E123" l="1"/>
  <c r="E11"/>
  <c r="C23" i="3"/>
  <c r="C48" i="2"/>
  <c r="C32"/>
  <c r="C26" l="1"/>
  <c r="C25" l="1"/>
  <c r="C31" i="3" l="1"/>
  <c r="C46" i="2"/>
  <c r="E27" i="22" l="1"/>
  <c r="E26" s="1"/>
  <c r="E25" s="1"/>
  <c r="E31"/>
  <c r="E30" s="1"/>
  <c r="E29" s="1"/>
  <c r="C31" i="2"/>
  <c r="C30" s="1"/>
  <c r="C13"/>
  <c r="C20"/>
  <c r="C19" s="1"/>
  <c r="C29" i="3"/>
  <c r="C26"/>
  <c r="C20"/>
  <c r="C44" i="2"/>
  <c r="C43" s="1"/>
  <c r="C39"/>
  <c r="C38" s="1"/>
  <c r="C23"/>
  <c r="C11"/>
  <c r="C10" s="1"/>
  <c r="E24" i="22" l="1"/>
  <c r="E12" s="1"/>
  <c r="C39" i="3"/>
  <c r="C36" i="2"/>
  <c r="C22"/>
  <c r="C50" l="1"/>
</calcChain>
</file>

<file path=xl/sharedStrings.xml><?xml version="1.0" encoding="utf-8"?>
<sst xmlns="http://schemas.openxmlformats.org/spreadsheetml/2006/main" count="1315" uniqueCount="406">
  <si>
    <t>Код бюджетной классификации Российской Федерации</t>
  </si>
  <si>
    <t xml:space="preserve"> 1 13 01995 10 0000 130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</si>
  <si>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</si>
  <si>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</si>
  <si>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</si>
  <si>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</si>
  <si>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</si>
  <si>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</si>
  <si>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</si>
  <si>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</si>
  <si>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</si>
  <si>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</si>
  <si>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</si>
  <si>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</si>
  <si>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</si>
  <si>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</si>
  <si>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</si>
  <si>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</si>
  <si>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Итого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</si>
  <si>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</si>
  <si>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</si>
  <si>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</si>
  <si>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</si>
  <si>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</si>
  <si>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</si>
  <si>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</si>
  <si>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</si>
  <si>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</si>
  <si>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</si>
  <si>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</si>
  <si>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 xml:space="preserve"> 1 06 01030 10 0000 110</t>
  </si>
  <si>
    <t>Земельный налог</t>
  </si>
  <si>
    <t xml:space="preserve"> 1 06 06000 00 0000 110</t>
  </si>
  <si>
    <t xml:space="preserve"> 1 13 00000 00 0000 000</t>
  </si>
  <si>
    <t xml:space="preserve"> 1 13 01000 00 0000 130</t>
  </si>
  <si>
    <t xml:space="preserve"> 1 13 01990 00 0000 130</t>
  </si>
  <si>
    <t xml:space="preserve"> 2 00 00000 00 0000 000</t>
  </si>
  <si>
    <t xml:space="preserve"> 2 02 00000 00 0000 000</t>
  </si>
  <si>
    <t xml:space="preserve"> 1 03 00000 00 0000 000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</si>
  <si>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</si>
  <si>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</si>
  <si>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</si>
  <si>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</si>
  <si>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</si>
  <si>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</si>
  <si>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</si>
  <si>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</si>
  <si>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</si>
  <si>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</si>
  <si>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</si>
  <si>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</si>
  <si>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</si>
  <si>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</si>
  <si>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</si>
  <si>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</si>
  <si>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</si>
  <si>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</si>
  <si>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</si>
  <si>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</si>
  <si>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</si>
  <si>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</si>
  <si>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</si>
  <si>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</si>
  <si>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</si>
  <si>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</si>
  <si>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</si>
  <si>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</si>
  <si>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</si>
  <si>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</si>
  <si>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</si>
  <si>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</si>
  <si>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</si>
  <si>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0707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</si>
  <si>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</si>
  <si>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</si>
  <si>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</si>
  <si>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</si>
  <si>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</si>
  <si>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</si>
  <si>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</si>
  <si>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</si>
  <si>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</si>
  <si>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</si>
  <si>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</si>
  <si>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</si>
  <si>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Глава муниципального образования</t>
  </si>
  <si>
    <t>Центральный аппарат</t>
  </si>
  <si>
    <t>Осуществление переданных полномочий в части финансового контроля</t>
  </si>
  <si>
    <t>Реализация физкультурных и спортивных мероприятий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</si>
  <si>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</si>
  <si>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</si>
  <si>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руб.</t>
  </si>
  <si>
    <t>Муниципальное казенное учреждение "Администрация Таргизского муниципального образования"</t>
  </si>
  <si>
    <t>1102</t>
  </si>
  <si>
    <t>Массовый спорт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</si>
  <si>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</si>
  <si>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</si>
  <si>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</si>
  <si>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</si>
  <si>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</si>
  <si>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</si>
  <si>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</si>
  <si>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986</t>
  </si>
  <si>
    <t>КВСР</t>
  </si>
  <si>
    <t xml:space="preserve">ВЕДОМСТВЕННАЯ СТРУКТУРА РАСХОДОВ БЮДЖЕТА  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</si>
  <si>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</si>
  <si>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</si>
  <si>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</si>
  <si>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</si>
  <si>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</si>
  <si>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</si>
  <si>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</si>
  <si>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</si>
  <si>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</si>
  <si>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</si>
  <si>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</si>
  <si>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</si>
  <si>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</si>
  <si>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</si>
  <si>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</si>
  <si>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</si>
  <si>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</si>
  <si>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</si>
  <si>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</si>
  <si>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</si>
  <si>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</si>
  <si>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</si>
  <si>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</si>
  <si>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</si>
  <si>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</si>
  <si>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</si>
  <si>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</si>
  <si>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</si>
  <si>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</si>
  <si>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</si>
  <si>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</si>
  <si>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</si>
  <si>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000 01 03 00 00 00 0000 000</t>
  </si>
  <si>
    <t>Обеспечение деятельности учреждений культуры  в сфере библиотечного обслуживания</t>
  </si>
  <si>
    <t>Библиотека</t>
  </si>
  <si>
    <t>Обеспечение мероприятий  по оздоровлению детей и молодежной политике</t>
  </si>
  <si>
    <t>Обеспечение мероприятий по оздоровлению детей и молодежной политике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</si>
  <si>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</si>
  <si>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</si>
  <si>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Другие общегосударственные вопросы</t>
  </si>
  <si>
    <t>0113</t>
  </si>
  <si>
    <t>0412</t>
  </si>
  <si>
    <t>Другие вопросы в области национальной экономике</t>
  </si>
  <si>
    <t>Другие вопросы в области культуры, кинематографии</t>
  </si>
  <si>
    <t>0804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</si>
  <si>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</si>
  <si>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Муниципальные программы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</si>
  <si>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</si>
  <si>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 xml:space="preserve">Другие общегосударственные  вопросы </t>
  </si>
  <si>
    <t>Закупка товаров, работ и услуг для государственных (муниципальных)нужд</t>
  </si>
  <si>
    <t xml:space="preserve"> 1 03 022300 10 000 110</t>
  </si>
  <si>
    <t xml:space="preserve"> 1 03 022400 10 000 110</t>
  </si>
  <si>
    <t xml:space="preserve"> 1 03 022500 10 000 110</t>
  </si>
  <si>
    <t xml:space="preserve"> 1 03 022600 10 000 110</t>
  </si>
  <si>
    <t xml:space="preserve"> 1 03 020000 00 000 110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</si>
  <si>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законами Иркутской области  об административной ответственности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</si>
  <si>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</si>
  <si>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</si>
  <si>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</si>
  <si>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</si>
  <si>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</si>
  <si>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</si>
  <si>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</si>
  <si>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</si>
  <si>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</si>
  <si>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</si>
  <si>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</si>
  <si>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</si>
  <si>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</si>
  <si>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</si>
  <si>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</si>
  <si>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1 06 06033 10 0000 110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</si>
  <si>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</si>
  <si>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</si>
  <si>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</si>
  <si>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44 0 01 00000</t>
  </si>
  <si>
    <t>44 0 00 00000</t>
  </si>
  <si>
    <t>44 0 03 00000</t>
  </si>
  <si>
    <t>44 0 04 00000</t>
  </si>
  <si>
    <t>44 0 02 00000</t>
  </si>
  <si>
    <t>44 0 05 00000</t>
  </si>
  <si>
    <t>44 0 06 00000</t>
  </si>
  <si>
    <t>44 0 08 00000</t>
  </si>
  <si>
    <t>44 0 07 00000</t>
  </si>
  <si>
    <t>90 А 06 73150</t>
  </si>
  <si>
    <t>70 3 02 51180</t>
  </si>
  <si>
    <t>77 0 03 00000</t>
  </si>
  <si>
    <t>77 0 04 00000</t>
  </si>
  <si>
    <t>90 6 03 00000</t>
  </si>
  <si>
    <t>77  0 05 00000</t>
  </si>
  <si>
    <t>77 0 06 00000</t>
  </si>
  <si>
    <t>77 0 07 00000</t>
  </si>
  <si>
    <t>77 0 08 00000</t>
  </si>
  <si>
    <t>77 0 00 00000</t>
  </si>
  <si>
    <t>77 0 09 00000</t>
  </si>
  <si>
    <t>77 0 13 79999</t>
  </si>
  <si>
    <t>90 0 00 00000</t>
  </si>
  <si>
    <t>Непрограммные расходы</t>
  </si>
  <si>
    <t xml:space="preserve">986 </t>
  </si>
  <si>
    <t xml:space="preserve">0412 </t>
  </si>
  <si>
    <t>77 0 12 00000</t>
  </si>
  <si>
    <t>77 0 10 00000</t>
  </si>
  <si>
    <t>77 0 14 00000</t>
  </si>
  <si>
    <t>77 0 05 00000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</si>
  <si>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</si>
  <si>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77 0 13 00000</t>
  </si>
  <si>
    <t>Прочие мероприятия по благоустройству  сельских поселений</t>
  </si>
  <si>
    <t>Реализация направлений расходов основного мероприятия и (или) ведомственной целевой программы, подпрограммы муниципальной  программы Таргизского муниципального образования, а также непрограммным направлениям расходов Таргизского муниципального образования</t>
  </si>
  <si>
    <t>Закупка товаров, работ и услуг для обеспечения государственных (муниципальных) нужд</t>
  </si>
  <si>
    <t>Расходы на выплаты по оплате труда работников органов местного самоуправления</t>
  </si>
  <si>
    <t>Непрограммнык расходы</t>
  </si>
  <si>
    <t>Межбюджетные трансферты</t>
  </si>
  <si>
    <t>70 0 00 00000</t>
  </si>
  <si>
    <t>Резервный фонд администрации Таргизского муниципального образования</t>
  </si>
  <si>
    <t>Иные бюджетные ассигнования</t>
  </si>
  <si>
    <t>Расходы на обеспечение функций органов местного самоуправления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</si>
  <si>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</si>
  <si>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</si>
  <si>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</si>
  <si>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Обеспечение деятельности  защиты населения и территорий от чрезвычайных ситуаций</t>
  </si>
  <si>
    <t>01 00</t>
  </si>
  <si>
    <t>01 02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</si>
  <si>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</si>
  <si>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01 04</t>
  </si>
  <si>
    <t xml:space="preserve">01 04 </t>
  </si>
  <si>
    <t>44 0  04 00000</t>
  </si>
  <si>
    <t>Основное мероприятие программы "Повышение классификации"</t>
  </si>
  <si>
    <t>01 06</t>
  </si>
  <si>
    <t>01 13</t>
  </si>
  <si>
    <t>70 3 02 00000</t>
  </si>
  <si>
    <t xml:space="preserve">0409 </t>
  </si>
  <si>
    <t xml:space="preserve">0503 </t>
  </si>
  <si>
    <t>Расходы на организацию уличного освещения  в муниципальном образовании</t>
  </si>
  <si>
    <t>Основное мероприятие программы "Информационно-пропагандистское  обеспечение профилактики терроризма и экстремизма"</t>
  </si>
  <si>
    <t>Прочие мероприятия по благоустройству   сельских поселений</t>
  </si>
  <si>
    <t>Основное мероприятие программы приобретение дорожных знаков</t>
  </si>
  <si>
    <t>Основное мероприятие программы капитальный ремонт дорог общего пользования местного значения.</t>
  </si>
  <si>
    <t>Основное мероприятие программы обеспечение первичными мерами пожаротушения</t>
  </si>
  <si>
    <t>Основное мероприятие программы приобретение аншлагов</t>
  </si>
  <si>
    <t>Модернизация объектов коммунальной инфраструктуры</t>
  </si>
  <si>
    <t>Оказание консультативной, информационной и методологической помощи субъектам малого и среднего предпринимательства в организации и ведении бизнеса</t>
  </si>
  <si>
    <t>МП" Энергосбережение  и повышение энергетической  эффективности на территории Таргизского МО на 2016 год"</t>
  </si>
  <si>
    <t>986 01 02 00 00 10 0000 710</t>
  </si>
  <si>
    <t>986 01 02 00 00 10 0000 810</t>
  </si>
  <si>
    <t>986 01 03 01 00 10 0000 710</t>
  </si>
  <si>
    <t>986 01 03 01 00 10 0000 810</t>
  </si>
  <si>
    <t>986 01 05 02 01 00 0000 510</t>
  </si>
  <si>
    <t>986 01 05 02 01 10 0000 510</t>
  </si>
  <si>
    <t>986 01 05 02 01 10 0000 610</t>
  </si>
  <si>
    <t>44 0 04 89999</t>
  </si>
  <si>
    <t xml:space="preserve">44 0 04 89999 </t>
  </si>
  <si>
    <t>44 0 03 89999</t>
  </si>
  <si>
    <t>44 0 01 89999</t>
  </si>
  <si>
    <t>44 0 05 89999</t>
  </si>
  <si>
    <t>44 0 06 89999</t>
  </si>
  <si>
    <t>44 0 07  89999</t>
  </si>
  <si>
    <t>44 0 07 89999</t>
  </si>
  <si>
    <t>90 6 03 89999</t>
  </si>
  <si>
    <t>77 0 70 89120</t>
  </si>
  <si>
    <t>77 0 03 80110</t>
  </si>
  <si>
    <t>77 0 04 80110</t>
  </si>
  <si>
    <t>77 0 04 80190</t>
  </si>
  <si>
    <t>77 0 04 89999</t>
  </si>
  <si>
    <t>77 0 05 82110</t>
  </si>
  <si>
    <t>77 0 02 82190</t>
  </si>
  <si>
    <t>77 0 05 82190</t>
  </si>
  <si>
    <t>77 0 05 89999</t>
  </si>
  <si>
    <t>77 0 06 82110</t>
  </si>
  <si>
    <t>77 0 06 82190</t>
  </si>
  <si>
    <t>77 0 7 82110</t>
  </si>
  <si>
    <t>77 0 7 82190</t>
  </si>
  <si>
    <t>77 0 7 89999</t>
  </si>
  <si>
    <t>77 0 09 81010</t>
  </si>
  <si>
    <t>77 0 10 89999</t>
  </si>
  <si>
    <t>77  0 12 89999</t>
  </si>
  <si>
    <t>77 0 12 89999</t>
  </si>
  <si>
    <t>77 0 13 89999</t>
  </si>
  <si>
    <t>77 0 14 89999</t>
  </si>
  <si>
    <t>77 0 08 89999</t>
  </si>
  <si>
    <t>44 0 08 89999</t>
  </si>
  <si>
    <t>44 0 02 89999</t>
  </si>
  <si>
    <t xml:space="preserve">77 0 04 80110 </t>
  </si>
  <si>
    <t>44 0  04 89999</t>
  </si>
  <si>
    <t xml:space="preserve">44 0 06 89999 </t>
  </si>
  <si>
    <t>77 0 07 82110</t>
  </si>
  <si>
    <t>77 0 07 82190</t>
  </si>
  <si>
    <t>77 0 07 89999</t>
  </si>
  <si>
    <t>1 06 06030 00 0000 110</t>
  </si>
  <si>
    <t>Субвенции бюджетам бюджетной системы Российской Федерации</t>
  </si>
  <si>
    <t>Иные межбюджетные трансферты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</si>
  <si>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</si>
  <si>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</si>
  <si>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 xml:space="preserve">"О бюджете Таргизского муниципального образования </t>
  </si>
  <si>
    <t>Обеспечение проведения  выборов и референдумов</t>
  </si>
  <si>
    <t>90 2 01 89999</t>
  </si>
  <si>
    <t>90 2 00 00000</t>
  </si>
  <si>
    <t>0107</t>
  </si>
  <si>
    <t>90 2 02 89999</t>
  </si>
  <si>
    <t>104</t>
  </si>
  <si>
    <t>310</t>
  </si>
  <si>
    <t>Проведение выборов в представительные органы</t>
  </si>
  <si>
    <t>Обеспечение проведения выборов и референдумов</t>
  </si>
  <si>
    <t>Проведение выборов главы муниципального образования</t>
  </si>
  <si>
    <t>Расходы на выплаты по оплате труда работников  муниципальных учреждений, находящихся в ведении Таргизского муниципального образования</t>
  </si>
  <si>
    <t>Социальная политика</t>
  </si>
  <si>
    <t>Пенсионное обеспечение</t>
  </si>
  <si>
    <t>1000</t>
  </si>
  <si>
    <t>1001</t>
  </si>
  <si>
    <t>Пенсинное обеспечение</t>
  </si>
  <si>
    <t>Пенсии,пособия выплачиваемые организациями сектора государственного управления.</t>
  </si>
  <si>
    <t>987</t>
  </si>
  <si>
    <t>988</t>
  </si>
  <si>
    <t>989</t>
  </si>
  <si>
    <t xml:space="preserve"> 77 0 09 89999</t>
  </si>
  <si>
    <t xml:space="preserve"> 78 0 09 89999</t>
  </si>
  <si>
    <t>77 0 17 00000</t>
  </si>
  <si>
    <t>Мероприятия в области коммунального хозяйства</t>
  </si>
  <si>
    <t>77 0 17 89999</t>
  </si>
  <si>
    <t>77 0 16 00000</t>
  </si>
  <si>
    <t>Изготовление технической документации на обьекты недвижимости</t>
  </si>
  <si>
    <t>77 0 16 89999</t>
  </si>
  <si>
    <t xml:space="preserve">Мероприятия обустройства нерегулируемых пешеходных переходов в границе улично-дорожной сети около образовательных учреждений Таргизского муниципального образования </t>
  </si>
  <si>
    <t>44 0 09 89999</t>
  </si>
  <si>
    <t xml:space="preserve">                                                                                     О бюджете Таргизского муниципального образования </t>
  </si>
  <si>
    <t>44 0 098 9999</t>
  </si>
  <si>
    <t>Прочие работы и услуги</t>
  </si>
  <si>
    <t>Изготовление технической документации на объекты недвижимости</t>
  </si>
  <si>
    <t>77 0 16 899999</t>
  </si>
  <si>
    <t>77 0 07 899999</t>
  </si>
  <si>
    <t>Уплата иных платежей</t>
  </si>
  <si>
    <t>Пособия, компенсации и иные социальные выплаты гражданам, кроме публичных нормативных обязательств</t>
  </si>
  <si>
    <t xml:space="preserve"> Пенсии, пособия, выплачиваемые организациями сектора государственного управления</t>
  </si>
  <si>
    <t>2020 г</t>
  </si>
  <si>
    <t xml:space="preserve">                                                                                        на 2019 год и на плановый период 2020-2021 годов"</t>
  </si>
  <si>
    <t>Сумма 2019 год</t>
  </si>
  <si>
    <t>Глава Таргизского муниципального образования</t>
  </si>
  <si>
    <t>В.М. Киндрачук</t>
  </si>
  <si>
    <t>на 2019 год и на плановый период 2020-2021 годов"</t>
  </si>
  <si>
    <t>И ПОДРАЗДЕЛАМ КЛАССИФИКАЦИИ РАСХОДОВ БЮДЖЕТОВ ТАРГИЗСКОГО МУНИЦИПАЛЬНОГО ОБРАЗОВАНИЯ НА 2019 ГОД</t>
  </si>
  <si>
    <t xml:space="preserve">                 на 2019 год и на плановый период 2020-2021 годов"</t>
  </si>
  <si>
    <t>(МУНИЦИПАЛЬНЫМ ПРОГРАММАМ  И НЕПРОГРАММНЫМ НАПРАВЛЕНИЯМ ДЕЯТЕЛЬНОСТИ),ГРУППАМ ВИДОВ РАСХОДОВ, РАЗДЕЛАМ, ПОДРАЗДЕЛАМ  КЛАССИФИКАЦИИ РАСХОДОВ БЮДЖЕТОВТАРГИЗСКОГО МУНИЦИПАЛЬНОГО ОБРАЗОВАНИЯ НА  2019 ГОД</t>
  </si>
  <si>
    <t>Мероприятия в области архитектуры и градостроительства</t>
  </si>
  <si>
    <t>77 0 18 80190</t>
  </si>
  <si>
    <t>МП "Профилактика наркомании, токсикомании и алкоголизма на территории Таргизского муниципального образования" на 2017-2019 года"</t>
  </si>
  <si>
    <t>44 0 10 89999</t>
  </si>
  <si>
    <t>МП"Обеспечение безопасности дорожного движения на территории Таргизского муниципального образования на  2018-2020 годы"</t>
  </si>
  <si>
    <t>МП"Установка дорожных знаков,обустройство пешеходных переходов в границе улично-дорожной сети около образовательных учреждений Таргизского муниципального образования на  2017-2020 годы"</t>
  </si>
  <si>
    <t>МП"Капитальный ремонт  дорог общего пользования местного значения Таргизского муниципального образования на 2015-2020 годы"</t>
  </si>
  <si>
    <t xml:space="preserve">Реализация направлений расходов основного мероприятия муниципальной программы Таргизского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 </t>
  </si>
  <si>
    <t xml:space="preserve">77 0 18 80190    </t>
  </si>
  <si>
    <t>МП "Благоустройство территории Таргизского муниципального образования на 2018-2020 годы"</t>
  </si>
  <si>
    <t>МП"Развитие муниципальной службы в  Таргизском муниципальном образовании на 2018-2020 годы"</t>
  </si>
  <si>
    <t xml:space="preserve"> МП "Противодействие экстремизму и профилактика терроризма на территории Таргизского  муниципального образования на 2018-2020 годы"</t>
  </si>
  <si>
    <t>МП"Обеспечение пожарной безопасности и профилактики пожаров на территории Таргизского муниципального образования на 2018-2020 годы"</t>
  </si>
  <si>
    <t>МП "Поддержка и развитие субъектов  малого и среднего предпринимательства на территории Таргизского муниципального образования на 2018-2020годы"</t>
  </si>
  <si>
    <t>МП" Энергосбережение  и повышение энергетической  эффективности на территории Таргизского МО на 2018-2020 год"</t>
  </si>
  <si>
    <t>2019 г.</t>
  </si>
  <si>
    <t>2021 г</t>
  </si>
  <si>
    <t>ИСТОЧНИКИ ВНУТРЕННЕГО ФИНАНСИРОВАНИЯ ДЕФИЦИТА БЮДЖЕТА ТАРГИЗСКОГО МУНИЦИПАЛЬНОГО ОБРАЗОВАНИЯ  НА 2019 ГОД  И НА ПЛАНОВЫЙ ПЕРИОД 2020-2021 ГОД</t>
  </si>
  <si>
    <t>МП"Обеспечение безопасности дорожного движения на территории Таргизского муниципального образования на  2018 -2020 годы"</t>
  </si>
  <si>
    <t>МП"Поддержка и развитие субъектов  малого и среднего предпринимательства на территории Таргизского муниципального образования на 2018-2020 годы"</t>
  </si>
  <si>
    <t>МП "Установка дорожных знаков, обустройства пешеходных переходов на территории Таргизского МО на 2017-2020 годов"</t>
  </si>
  <si>
    <t>"Противодействие экстремизму и профилактика терроризма на территории Таргизского  муниципального образования на 2018-2020 годы"</t>
  </si>
  <si>
    <t xml:space="preserve">                                                  Приложение 1</t>
  </si>
  <si>
    <t>ПРОГНОЗИРУЕМЫЕ ДОХОДЫ БЮДЖЕТА ТАРГИЗСКОГО МУНИЦИПАЛЬНОГО ОБРАЗОВАНИЯ НА 2019 ГОД ПО КЛАССИФИКАЦИИ ДОХОДОВ БЮДЖЕТОВ РФ</t>
  </si>
  <si>
    <t xml:space="preserve">                                               Приложение 6</t>
  </si>
  <si>
    <t xml:space="preserve">                                                       Приложение 8</t>
  </si>
  <si>
    <t xml:space="preserve">                                                     Приложение 10</t>
  </si>
  <si>
    <t>ТАРГИЗСКОГО МУНИЦИПАЛЬНОГО ОБРАЗОВАНИЯ НА 2019 ГОД ( ПО ГЛАВНЫМ РАСПОРЯДИТЕЛЯМ СРЕДСТВ РАЙОННОГО БЮДЖЕТА, РАЗДЕЛАМ, ПОДРАЗДЕЛАМ, ЦЕЛЕВЫМ СТАТЬЯМ ( МУНИЦИПАЛЬНЫМ ПРОГРАММАМ И НЕПРОГРАММНЫМ  НАПРАВЛЕНИЯМ ДЕЯТЕЛЬНОСТИ), ГРУППАМ ВИДОВ РАСХОДОВ КЛАССИФИКАЦИИ РАСХОДОВ БЮДЖЕТА)</t>
  </si>
  <si>
    <t xml:space="preserve">                                                                                                           Приложение 12</t>
  </si>
  <si>
    <t>77 0 09 89999</t>
  </si>
  <si>
    <t>2 02 29999 10 0000 150</t>
  </si>
  <si>
    <t xml:space="preserve">                                              на 2019 год и на плановый период 2020-2021 годов"</t>
  </si>
  <si>
    <t xml:space="preserve">                                             "О бюджете Таргизского муниципального образования </t>
  </si>
  <si>
    <t xml:space="preserve">            "О бюджете Таргизского муниципального образования </t>
  </si>
  <si>
    <t>МП " Устройство контейнерных площадок и установка контейнеров на территории Таргизского муниципального образования в 2019 году"</t>
  </si>
  <si>
    <t>44 0 11 00000</t>
  </si>
  <si>
    <t>44 0 11 89999</t>
  </si>
  <si>
    <t xml:space="preserve">Молодежная политика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</si>
  <si>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</si>
  <si>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ШТРАФЫ, САНКЦИИ, ВОЗМЕЩЕНИЕ УЩЕРБА</t>
  </si>
  <si>
    <t xml:space="preserve"> 1 16 00000 00 0000 000</t>
  </si>
  <si>
    <t xml:space="preserve">  к  Решению Думы от 28.02.2019 года № 65</t>
  </si>
  <si>
    <t>к Решению Думы от 28.02.2019 года № 65</t>
  </si>
  <si>
    <t xml:space="preserve">    к   Решению  Думы от 28.02.2019 года № 65</t>
  </si>
  <si>
    <t xml:space="preserve">       к Решению  Думы от 28.02.2019 года № 65</t>
  </si>
  <si>
    <t xml:space="preserve">                                                                   к Решению Думы от 28.02.2019 года № 65  </t>
  </si>
  <si>
    <t>2 02 10000 00 0000 150</t>
  </si>
  <si>
    <t>2 02 15001 00 0000 150</t>
  </si>
  <si>
    <t>2 02 15001 10 0000 150</t>
  </si>
  <si>
    <t xml:space="preserve"> 2 02 30000 00 0000 150</t>
  </si>
  <si>
    <t>2 02 35118 00 0000 150</t>
  </si>
  <si>
    <t>2 02 35118 10 0000 150</t>
  </si>
  <si>
    <t>2 02 30024 00 0000 150</t>
  </si>
  <si>
    <t>2 02 30024 10 0000 150</t>
  </si>
  <si>
    <t>2 02 40000 00 0000 150</t>
  </si>
  <si>
    <t>2 02 49999 10 0000 150</t>
  </si>
  <si>
    <t>1 16 90050 10 0000 140</t>
  </si>
  <si>
    <t>Реализация мероприятий перечня проектов народных инициатив</t>
  </si>
  <si>
    <t>71 1 01 S2370</t>
  </si>
  <si>
    <t xml:space="preserve">Прочая закупка товаров, работ и услуг 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</si>
</sst>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#,##0.00_ ;\-#,##0.00\ "/>
    <numFmt numFmtId="167" formatCode="#,##0.00_р_.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rgb="FF92D050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164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0" fillId="0" borderId="0"/>
    <xf numFmtId="164" fontId="19" fillId="0" borderId="0" applyFont="0" applyFill="0" applyBorder="0" applyAlignment="0" applyProtection="0"/>
    <xf numFmtId="0" fontId="26" fillId="0" borderId="0"/>
    <xf numFmtId="0" fontId="1" fillId="0" borderId="0"/>
  </cellStyleXfs>
  <cellXfs count="2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8" fillId="2" borderId="0" xfId="1" applyFont="1" applyFill="1" applyAlignment="1">
      <alignment horizontal="right"/>
    </xf>
    <xf numFmtId="3" fontId="7" fillId="2" borderId="1" xfId="1" applyNumberFormat="1" applyFont="1" applyFill="1" applyBorder="1" applyAlignment="1" applyProtection="1">
      <alignment horizontal="center" vertical="center" wrapText="1"/>
    </xf>
    <xf numFmtId="3" fontId="8" fillId="2" borderId="1" xfId="1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8" fillId="2" borderId="0" xfId="1" applyFont="1" applyFill="1"/>
    <xf numFmtId="0" fontId="8" fillId="2" borderId="0" xfId="1" applyFont="1" applyFill="1" applyAlignment="1"/>
    <xf numFmtId="0" fontId="8" fillId="0" borderId="0" xfId="0" applyFont="1" applyFill="1" applyBorder="1"/>
    <xf numFmtId="165" fontId="8" fillId="0" borderId="0" xfId="2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horizontal="right" vertical="top" wrapText="1" readingOrder="1"/>
    </xf>
    <xf numFmtId="0" fontId="12" fillId="0" borderId="2" xfId="0" applyNumberFormat="1" applyFont="1" applyFill="1" applyBorder="1" applyAlignment="1">
      <alignment horizontal="center" vertical="center" readingOrder="1"/>
    </xf>
    <xf numFmtId="0" fontId="12" fillId="3" borderId="2" xfId="0" applyNumberFormat="1" applyFont="1" applyFill="1" applyBorder="1" applyAlignment="1">
      <alignment horizontal="left" vertical="top" wrapText="1" readingOrder="1"/>
    </xf>
    <xf numFmtId="0" fontId="12" fillId="3" borderId="2" xfId="0" applyNumberFormat="1" applyFont="1" applyFill="1" applyBorder="1" applyAlignment="1">
      <alignment horizontal="center" vertical="center" wrapText="1" readingOrder="1"/>
    </xf>
    <xf numFmtId="0" fontId="13" fillId="3" borderId="2" xfId="0" applyNumberFormat="1" applyFont="1" applyFill="1" applyBorder="1" applyAlignment="1">
      <alignment horizontal="left" vertical="top" wrapText="1" readingOrder="1"/>
    </xf>
    <xf numFmtId="0" fontId="13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right"/>
    </xf>
    <xf numFmtId="49" fontId="13" fillId="3" borderId="2" xfId="0" applyNumberFormat="1" applyFont="1" applyFill="1" applyBorder="1" applyAlignment="1">
      <alignment horizontal="center" vertical="center" wrapText="1" readingOrder="1"/>
    </xf>
    <xf numFmtId="49" fontId="8" fillId="0" borderId="0" xfId="2" applyNumberFormat="1" applyFont="1" applyFill="1" applyBorder="1" applyAlignment="1"/>
    <xf numFmtId="49" fontId="8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right" vertical="top" wrapText="1" readingOrder="1"/>
    </xf>
    <xf numFmtId="49" fontId="12" fillId="3" borderId="2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39" fontId="8" fillId="0" borderId="2" xfId="2" applyNumberFormat="1" applyFont="1" applyFill="1" applyBorder="1" applyAlignment="1">
      <alignment horizontal="right" vertical="center" wrapText="1" readingOrder="1"/>
    </xf>
    <xf numFmtId="167" fontId="0" fillId="0" borderId="0" xfId="0" applyNumberFormat="1"/>
    <xf numFmtId="0" fontId="7" fillId="2" borderId="1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left" vertical="top" wrapText="1" readingOrder="1"/>
    </xf>
    <xf numFmtId="49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49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39" fontId="8" fillId="3" borderId="2" xfId="2" applyNumberFormat="1" applyFont="1" applyFill="1" applyBorder="1" applyAlignment="1">
      <alignment horizontal="right" vertical="center" wrapText="1" readingOrder="1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10" fillId="3" borderId="2" xfId="0" applyNumberFormat="1" applyFont="1" applyFill="1" applyBorder="1" applyAlignment="1">
      <alignment horizontal="left" vertical="top" wrapText="1" readingOrder="1"/>
    </xf>
    <xf numFmtId="0" fontId="2" fillId="2" borderId="0" xfId="1" applyFont="1" applyFill="1"/>
    <xf numFmtId="0" fontId="2" fillId="2" borderId="0" xfId="1" applyFont="1" applyFill="1" applyAlignment="1">
      <alignment horizontal="left" vertical="top"/>
    </xf>
    <xf numFmtId="0" fontId="17" fillId="0" borderId="0" xfId="0" applyFont="1"/>
    <xf numFmtId="167" fontId="17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top" wrapText="1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vertical="top" wrapText="1"/>
      <protection locked="0"/>
    </xf>
    <xf numFmtId="3" fontId="3" fillId="2" borderId="1" xfId="0" applyNumberFormat="1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167" fontId="17" fillId="0" borderId="0" xfId="0" applyNumberFormat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 readingOrder="1"/>
    </xf>
    <xf numFmtId="167" fontId="0" fillId="0" borderId="0" xfId="0" applyNumberFormat="1" applyBorder="1"/>
    <xf numFmtId="0" fontId="0" fillId="0" borderId="0" xfId="0" applyBorder="1"/>
    <xf numFmtId="0" fontId="14" fillId="3" borderId="2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left" vertical="top" wrapText="1" readingOrder="1"/>
    </xf>
    <xf numFmtId="0" fontId="7" fillId="3" borderId="1" xfId="0" applyNumberFormat="1" applyFont="1" applyFill="1" applyBorder="1" applyAlignment="1">
      <alignment horizontal="left" vertical="top" wrapText="1" readingOrder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10" fillId="3" borderId="2" xfId="0" applyNumberFormat="1" applyFont="1" applyFill="1" applyBorder="1" applyAlignment="1">
      <alignment horizontal="center" vertical="center" wrapText="1" readingOrder="1"/>
    </xf>
    <xf numFmtId="166" fontId="12" fillId="3" borderId="2" xfId="2" applyNumberFormat="1" applyFont="1" applyFill="1" applyBorder="1" applyAlignment="1">
      <alignment horizontal="right" vertical="center" wrapText="1" readingOrder="1"/>
    </xf>
    <xf numFmtId="166" fontId="13" fillId="3" borderId="2" xfId="2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wrapText="1"/>
    </xf>
    <xf numFmtId="0" fontId="8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39" fontId="14" fillId="3" borderId="6" xfId="2" applyNumberFormat="1" applyFont="1" applyFill="1" applyBorder="1" applyAlignment="1">
      <alignment horizontal="right" vertical="center" wrapText="1" readingOrder="1"/>
    </xf>
    <xf numFmtId="49" fontId="7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4" xfId="0" applyNumberFormat="1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3" fontId="8" fillId="4" borderId="1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2" fillId="3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7" fillId="0" borderId="1" xfId="0" applyNumberFormat="1" applyFont="1" applyFill="1" applyBorder="1" applyAlignment="1">
      <alignment horizontal="left" vertical="top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22" fillId="6" borderId="1" xfId="0" applyFont="1" applyFill="1" applyBorder="1" applyAlignment="1">
      <alignment horizontal="left" vertical="top" wrapText="1" readingOrder="1"/>
    </xf>
    <xf numFmtId="3" fontId="8" fillId="3" borderId="2" xfId="0" applyNumberFormat="1" applyFont="1" applyFill="1" applyBorder="1" applyAlignment="1">
      <alignment horizontal="center" vertical="center" wrapText="1" readingOrder="1"/>
    </xf>
    <xf numFmtId="0" fontId="25" fillId="3" borderId="2" xfId="0" applyFont="1" applyFill="1" applyBorder="1" applyAlignment="1">
      <alignment horizontal="center" vertical="center" wrapText="1" readingOrder="1"/>
    </xf>
    <xf numFmtId="49" fontId="8" fillId="5" borderId="2" xfId="0" applyNumberFormat="1" applyFont="1" applyFill="1" applyBorder="1" applyAlignment="1">
      <alignment horizontal="center" vertical="center" wrapText="1" readingOrder="1"/>
    </xf>
    <xf numFmtId="0" fontId="7" fillId="5" borderId="2" xfId="0" applyFont="1" applyFill="1" applyBorder="1" applyAlignment="1">
      <alignment horizontal="center" vertical="center" wrapText="1" readingOrder="1"/>
    </xf>
    <xf numFmtId="0" fontId="8" fillId="5" borderId="2" xfId="0" applyNumberFormat="1" applyFont="1" applyFill="1" applyBorder="1" applyAlignment="1">
      <alignment horizontal="center" vertical="center" wrapText="1" readingOrder="1"/>
    </xf>
    <xf numFmtId="0" fontId="25" fillId="4" borderId="0" xfId="0" applyFont="1" applyFill="1" applyAlignment="1">
      <alignment wrapText="1"/>
    </xf>
    <xf numFmtId="49" fontId="7" fillId="3" borderId="4" xfId="0" applyNumberFormat="1" applyFont="1" applyFill="1" applyBorder="1" applyAlignment="1">
      <alignment horizontal="center" vertical="center" wrapText="1" readingOrder="1"/>
    </xf>
    <xf numFmtId="0" fontId="25" fillId="4" borderId="1" xfId="0" applyFont="1" applyFill="1" applyBorder="1" applyAlignment="1">
      <alignment wrapText="1"/>
    </xf>
    <xf numFmtId="49" fontId="25" fillId="4" borderId="1" xfId="0" applyNumberFormat="1" applyFont="1" applyFill="1" applyBorder="1" applyAlignment="1">
      <alignment horizontal="left" vertical="top" wrapText="1"/>
    </xf>
    <xf numFmtId="49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7" fillId="5" borderId="2" xfId="0" applyNumberFormat="1" applyFont="1" applyFill="1" applyBorder="1" applyAlignment="1">
      <alignment horizontal="left" vertical="top" wrapText="1" readingOrder="1"/>
    </xf>
    <xf numFmtId="49" fontId="7" fillId="4" borderId="2" xfId="0" applyNumberFormat="1" applyFont="1" applyFill="1" applyBorder="1" applyAlignment="1">
      <alignment horizontal="center" vertical="center" wrapText="1" readingOrder="1"/>
    </xf>
    <xf numFmtId="49" fontId="7" fillId="5" borderId="2" xfId="0" applyNumberFormat="1" applyFont="1" applyFill="1" applyBorder="1" applyAlignment="1">
      <alignment horizontal="center" vertical="center" wrapText="1" readingOrder="1"/>
    </xf>
    <xf numFmtId="0" fontId="7" fillId="4" borderId="2" xfId="0" applyNumberFormat="1" applyFont="1" applyFill="1" applyBorder="1" applyAlignment="1">
      <alignment horizontal="center" vertical="center" wrapText="1" readingOrder="1"/>
    </xf>
    <xf numFmtId="0" fontId="7" fillId="5" borderId="2" xfId="0" applyNumberFormat="1" applyFont="1" applyFill="1" applyBorder="1" applyAlignment="1">
      <alignment horizontal="center" vertical="center" wrapText="1" readingOrder="1"/>
    </xf>
    <xf numFmtId="0" fontId="12" fillId="3" borderId="0" xfId="0" applyNumberFormat="1" applyFont="1" applyFill="1" applyBorder="1" applyAlignment="1">
      <alignment horizontal="left" vertical="top" wrapText="1" readingOrder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 readingOrder="1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49" fontId="8" fillId="7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7" fillId="4" borderId="1" xfId="8" applyNumberFormat="1" applyFont="1" applyFill="1" applyBorder="1" applyAlignment="1">
      <alignment horizontal="left" vertical="top" wrapText="1" shrinkToFit="1"/>
    </xf>
    <xf numFmtId="49" fontId="8" fillId="7" borderId="1" xfId="0" applyNumberFormat="1" applyFont="1" applyFill="1" applyBorder="1" applyAlignment="1">
      <alignment horizontal="left" vertical="top" wrapText="1" shrinkToFit="1"/>
    </xf>
    <xf numFmtId="49" fontId="8" fillId="7" borderId="0" xfId="0" applyNumberFormat="1" applyFont="1" applyFill="1" applyBorder="1" applyAlignment="1">
      <alignment horizontal="left" vertical="top" wrapText="1" shrinkToFit="1"/>
    </xf>
    <xf numFmtId="0" fontId="7" fillId="3" borderId="6" xfId="0" applyNumberFormat="1" applyFont="1" applyFill="1" applyBorder="1" applyAlignment="1">
      <alignment horizontal="center" vertical="center" wrapText="1" readingOrder="1"/>
    </xf>
    <xf numFmtId="49" fontId="7" fillId="0" borderId="0" xfId="0" applyNumberFormat="1" applyFont="1" applyFill="1" applyBorder="1" applyAlignment="1">
      <alignment horizontal="left" vertical="top" wrapText="1"/>
    </xf>
    <xf numFmtId="2" fontId="27" fillId="0" borderId="1" xfId="0" applyNumberFormat="1" applyFont="1" applyFill="1" applyBorder="1" applyAlignment="1">
      <alignment horizontal="left" vertical="top" wrapText="1"/>
    </xf>
    <xf numFmtId="49" fontId="7" fillId="3" borderId="10" xfId="0" applyNumberFormat="1" applyFont="1" applyFill="1" applyBorder="1" applyAlignment="1">
      <alignment horizontal="center" vertical="center" wrapText="1" readingOrder="1"/>
    </xf>
    <xf numFmtId="49" fontId="7" fillId="3" borderId="13" xfId="0" applyNumberFormat="1" applyFont="1" applyFill="1" applyBorder="1" applyAlignment="1">
      <alignment horizontal="center" vertical="center" wrapText="1" readingOrder="1"/>
    </xf>
    <xf numFmtId="0" fontId="7" fillId="3" borderId="10" xfId="0" applyNumberFormat="1" applyFont="1" applyFill="1" applyBorder="1" applyAlignment="1">
      <alignment horizontal="center" vertical="center" wrapText="1" readingOrder="1"/>
    </xf>
    <xf numFmtId="39" fontId="7" fillId="3" borderId="5" xfId="2" applyNumberFormat="1" applyFont="1" applyFill="1" applyBorder="1" applyAlignment="1">
      <alignment horizontal="right" vertical="center" wrapText="1" readingOrder="1"/>
    </xf>
    <xf numFmtId="49" fontId="7" fillId="3" borderId="6" xfId="0" applyNumberFormat="1" applyFont="1" applyFill="1" applyBorder="1" applyAlignment="1">
      <alignment horizontal="center" vertical="center" wrapText="1" readingOrder="1"/>
    </xf>
    <xf numFmtId="0" fontId="7" fillId="3" borderId="14" xfId="0" applyNumberFormat="1" applyFont="1" applyFill="1" applyBorder="1" applyAlignment="1">
      <alignment horizontal="center" vertical="center" wrapText="1" readingOrder="1"/>
    </xf>
    <xf numFmtId="39" fontId="7" fillId="3" borderId="6" xfId="2" applyNumberFormat="1" applyFont="1" applyFill="1" applyBorder="1" applyAlignment="1">
      <alignment horizontal="right" vertical="center" wrapText="1" readingOrder="1"/>
    </xf>
    <xf numFmtId="39" fontId="7" fillId="3" borderId="1" xfId="2" applyNumberFormat="1" applyFont="1" applyFill="1" applyBorder="1" applyAlignment="1">
      <alignment horizontal="right" vertical="center" wrapText="1" readingOrder="1"/>
    </xf>
    <xf numFmtId="49" fontId="8" fillId="3" borderId="1" xfId="0" applyNumberFormat="1" applyFont="1" applyFill="1" applyBorder="1" applyAlignment="1">
      <alignment horizontal="center" vertical="center" wrapText="1" readingOrder="1"/>
    </xf>
    <xf numFmtId="39" fontId="8" fillId="3" borderId="1" xfId="2" applyNumberFormat="1" applyFont="1" applyFill="1" applyBorder="1" applyAlignment="1">
      <alignment horizontal="right" vertical="center" wrapText="1" readingOrder="1"/>
    </xf>
    <xf numFmtId="0" fontId="7" fillId="3" borderId="0" xfId="0" applyNumberFormat="1" applyFont="1" applyFill="1" applyBorder="1" applyAlignment="1">
      <alignment horizontal="center" vertical="center" wrapText="1" readingOrder="1"/>
    </xf>
    <xf numFmtId="0" fontId="7" fillId="6" borderId="15" xfId="0" applyFont="1" applyFill="1" applyBorder="1" applyAlignment="1">
      <alignment horizontal="left" vertical="top" wrapText="1" readingOrder="1"/>
    </xf>
    <xf numFmtId="0" fontId="18" fillId="0" borderId="0" xfId="0" applyFont="1"/>
    <xf numFmtId="0" fontId="28" fillId="3" borderId="4" xfId="0" applyNumberFormat="1" applyFont="1" applyFill="1" applyBorder="1" applyAlignment="1">
      <alignment horizontal="center" vertical="center" wrapText="1" readingOrder="1"/>
    </xf>
    <xf numFmtId="0" fontId="25" fillId="0" borderId="0" xfId="0" applyFont="1"/>
    <xf numFmtId="0" fontId="29" fillId="0" borderId="0" xfId="0" applyFont="1" applyAlignment="1">
      <alignment horizontal="justify"/>
    </xf>
    <xf numFmtId="0" fontId="8" fillId="5" borderId="2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justify" vertical="center" wrapText="1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0" fontId="0" fillId="0" borderId="0" xfId="0" applyAlignment="1">
      <alignment horizontal="right"/>
    </xf>
    <xf numFmtId="0" fontId="8" fillId="7" borderId="0" xfId="0" applyFont="1" applyFill="1"/>
    <xf numFmtId="0" fontId="20" fillId="0" borderId="0" xfId="0" applyFont="1"/>
    <xf numFmtId="49" fontId="8" fillId="4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/>
    <xf numFmtId="0" fontId="3" fillId="2" borderId="9" xfId="1" applyFont="1" applyFill="1" applyBorder="1" applyAlignment="1">
      <alignment horizontal="center" vertical="center" wrapText="1"/>
    </xf>
    <xf numFmtId="0" fontId="8" fillId="7" borderId="0" xfId="0" applyFont="1" applyFill="1" applyAlignment="1"/>
    <xf numFmtId="0" fontId="10" fillId="0" borderId="0" xfId="0" applyNumberFormat="1" applyFont="1" applyFill="1" applyBorder="1" applyAlignment="1">
      <alignment horizontal="right" vertical="top" wrapText="1" readingOrder="1"/>
    </xf>
    <xf numFmtId="49" fontId="10" fillId="0" borderId="0" xfId="0" applyNumberFormat="1" applyFont="1" applyFill="1" applyBorder="1" applyAlignment="1">
      <alignment horizontal="right" vertical="top" wrapText="1" readingOrder="1"/>
    </xf>
    <xf numFmtId="0" fontId="7" fillId="3" borderId="6" xfId="0" applyNumberFormat="1" applyFont="1" applyFill="1" applyBorder="1" applyAlignment="1">
      <alignment horizontal="left" vertical="top" wrapText="1" readingOrder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 applyProtection="1">
      <alignment horizontal="left" vertical="top" wrapText="1"/>
      <protection locked="0"/>
    </xf>
    <xf numFmtId="3" fontId="8" fillId="2" borderId="7" xfId="1" applyNumberFormat="1" applyFont="1" applyFill="1" applyBorder="1" applyAlignment="1" applyProtection="1">
      <alignment horizontal="left" vertical="top" wrapText="1"/>
      <protection locked="0"/>
    </xf>
    <xf numFmtId="3" fontId="8" fillId="2" borderId="7" xfId="1" applyNumberFormat="1" applyFont="1" applyFill="1" applyBorder="1" applyAlignment="1" applyProtection="1">
      <alignment horizontal="left" vertical="top" wrapText="1" indent="2"/>
      <protection locked="0"/>
    </xf>
    <xf numFmtId="3" fontId="8" fillId="2" borderId="7" xfId="1" applyNumberFormat="1" applyFont="1" applyFill="1" applyBorder="1" applyAlignment="1" applyProtection="1">
      <alignment horizontal="left" vertical="top" wrapText="1" indent="1"/>
      <protection locked="0"/>
    </xf>
    <xf numFmtId="0" fontId="21" fillId="0" borderId="7" xfId="0" applyFont="1" applyBorder="1" applyAlignment="1">
      <alignment horizontal="justify" vertical="top" wrapText="1"/>
    </xf>
    <xf numFmtId="0" fontId="21" fillId="0" borderId="7" xfId="0" applyFont="1" applyBorder="1" applyAlignment="1">
      <alignment wrapText="1"/>
    </xf>
    <xf numFmtId="0" fontId="24" fillId="0" borderId="7" xfId="0" applyFont="1" applyBorder="1" applyAlignment="1">
      <alignment wrapText="1"/>
    </xf>
    <xf numFmtId="3" fontId="8" fillId="2" borderId="7" xfId="0" applyNumberFormat="1" applyFont="1" applyFill="1" applyBorder="1" applyAlignment="1" applyProtection="1">
      <alignment horizontal="left" vertical="top" wrapText="1" indent="1"/>
      <protection locked="0"/>
    </xf>
    <xf numFmtId="0" fontId="23" fillId="7" borderId="7" xfId="0" applyFont="1" applyFill="1" applyBorder="1" applyAlignment="1">
      <alignment horizontal="justify" vertical="top" wrapText="1"/>
    </xf>
    <xf numFmtId="0" fontId="23" fillId="0" borderId="7" xfId="0" applyFont="1" applyBorder="1"/>
    <xf numFmtId="0" fontId="23" fillId="0" borderId="7" xfId="0" applyFont="1" applyBorder="1" applyAlignment="1">
      <alignment horizontal="justify" vertical="top" wrapText="1"/>
    </xf>
    <xf numFmtId="0" fontId="23" fillId="0" borderId="7" xfId="0" applyFont="1" applyBorder="1" applyAlignment="1">
      <alignment wrapText="1"/>
    </xf>
    <xf numFmtId="3" fontId="8" fillId="2" borderId="7" xfId="0" applyNumberFormat="1" applyFont="1" applyFill="1" applyBorder="1" applyAlignment="1" applyProtection="1">
      <alignment horizontal="left" vertical="top" wrapText="1" indent="2"/>
      <protection locked="0"/>
    </xf>
    <xf numFmtId="3" fontId="7" fillId="2" borderId="7" xfId="0" applyNumberFormat="1" applyFont="1" applyFill="1" applyBorder="1" applyAlignment="1" applyProtection="1">
      <alignment horizontal="left" vertical="top" wrapText="1"/>
    </xf>
    <xf numFmtId="3" fontId="8" fillId="2" borderId="7" xfId="0" applyNumberFormat="1" applyFont="1" applyFill="1" applyBorder="1" applyAlignment="1" applyProtection="1">
      <alignment horizontal="left" vertical="top" wrapText="1"/>
      <protection locked="0"/>
    </xf>
    <xf numFmtId="0" fontId="8" fillId="4" borderId="1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justify" vertical="center" wrapText="1"/>
    </xf>
    <xf numFmtId="3" fontId="7" fillId="2" borderId="7" xfId="0" applyNumberFormat="1" applyFont="1" applyFill="1" applyBorder="1" applyAlignment="1" applyProtection="1">
      <alignment horizontal="left" vertical="top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12" fillId="4" borderId="2" xfId="0" applyNumberFormat="1" applyFont="1" applyFill="1" applyBorder="1" applyAlignment="1">
      <alignment horizontal="center" vertical="center" wrapText="1" readingOrder="1"/>
    </xf>
    <xf numFmtId="0" fontId="12" fillId="4" borderId="3" xfId="0" applyNumberFormat="1" applyFont="1" applyFill="1" applyBorder="1" applyAlignment="1">
      <alignment horizontal="center" vertical="center" wrapText="1" readingOrder="1"/>
    </xf>
    <xf numFmtId="49" fontId="12" fillId="4" borderId="1" xfId="0" applyNumberFormat="1" applyFont="1" applyFill="1" applyBorder="1" applyAlignment="1">
      <alignment horizontal="center" vertical="center" wrapText="1" readingOrder="1"/>
    </xf>
    <xf numFmtId="0" fontId="12" fillId="4" borderId="1" xfId="0" applyNumberFormat="1" applyFont="1" applyFill="1" applyBorder="1" applyAlignment="1">
      <alignment horizontal="center" vertical="center" wrapText="1" readingOrder="1"/>
    </xf>
    <xf numFmtId="49" fontId="8" fillId="4" borderId="1" xfId="0" applyNumberFormat="1" applyFont="1" applyFill="1" applyBorder="1" applyAlignment="1">
      <alignment horizontal="left" vertical="top" wrapText="1"/>
    </xf>
    <xf numFmtId="0" fontId="7" fillId="5" borderId="3" xfId="0" applyNumberFormat="1" applyFont="1" applyFill="1" applyBorder="1" applyAlignment="1">
      <alignment horizontal="center" vertical="center" wrapText="1" readingOrder="1"/>
    </xf>
    <xf numFmtId="49" fontId="7" fillId="5" borderId="1" xfId="0" applyNumberFormat="1" applyFont="1" applyFill="1" applyBorder="1" applyAlignment="1">
      <alignment horizontal="center" vertical="center" wrapText="1" readingOrder="1"/>
    </xf>
    <xf numFmtId="0" fontId="7" fillId="5" borderId="4" xfId="0" applyNumberFormat="1" applyFont="1" applyFill="1" applyBorder="1" applyAlignment="1">
      <alignment horizontal="center" vertical="center" wrapText="1" readingOrder="1"/>
    </xf>
    <xf numFmtId="49" fontId="7" fillId="4" borderId="1" xfId="0" applyNumberFormat="1" applyFont="1" applyFill="1" applyBorder="1" applyAlignment="1">
      <alignment horizontal="left" vertical="top" wrapText="1"/>
    </xf>
    <xf numFmtId="49" fontId="8" fillId="8" borderId="1" xfId="0" applyNumberFormat="1" applyFont="1" applyFill="1" applyBorder="1" applyAlignment="1">
      <alignment horizontal="left" vertical="center" wrapText="1"/>
    </xf>
    <xf numFmtId="49" fontId="8" fillId="8" borderId="1" xfId="0" applyNumberFormat="1" applyFont="1" applyFill="1" applyBorder="1" applyAlignment="1">
      <alignment horizontal="left" vertical="top" wrapText="1" shrinkToFit="1"/>
    </xf>
    <xf numFmtId="49" fontId="7" fillId="8" borderId="1" xfId="0" applyNumberFormat="1" applyFont="1" applyFill="1" applyBorder="1" applyAlignment="1">
      <alignment horizontal="left" vertical="top" wrapText="1" shrinkToFit="1"/>
    </xf>
    <xf numFmtId="0" fontId="8" fillId="4" borderId="1" xfId="0" applyNumberFormat="1" applyFont="1" applyFill="1" applyBorder="1" applyAlignment="1">
      <alignment horizontal="left" vertical="top" wrapText="1"/>
    </xf>
    <xf numFmtId="0" fontId="7" fillId="4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/>
    <xf numFmtId="49" fontId="8" fillId="4" borderId="0" xfId="0" applyNumberFormat="1" applyFont="1" applyFill="1" applyBorder="1"/>
    <xf numFmtId="0" fontId="8" fillId="4" borderId="0" xfId="0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top" wrapText="1" readingOrder="1"/>
    </xf>
    <xf numFmtId="0" fontId="3" fillId="2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4" fontId="7" fillId="5" borderId="1" xfId="2" applyNumberFormat="1" applyFont="1" applyFill="1" applyBorder="1" applyAlignment="1">
      <alignment horizontal="right" vertical="center" wrapText="1" readingOrder="1"/>
    </xf>
    <xf numFmtId="4" fontId="8" fillId="5" borderId="1" xfId="2" applyNumberFormat="1" applyFont="1" applyFill="1" applyBorder="1" applyAlignment="1">
      <alignment horizontal="right" vertical="center" wrapText="1" readingOrder="1"/>
    </xf>
    <xf numFmtId="4" fontId="8" fillId="4" borderId="1" xfId="2" applyNumberFormat="1" applyFont="1" applyFill="1" applyBorder="1" applyAlignment="1">
      <alignment horizontal="right" vertical="center" wrapText="1" readingOrder="1"/>
    </xf>
    <xf numFmtId="4" fontId="7" fillId="4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/>
    <xf numFmtId="0" fontId="10" fillId="0" borderId="0" xfId="0" applyFont="1"/>
    <xf numFmtId="49" fontId="8" fillId="5" borderId="1" xfId="0" applyNumberFormat="1" applyFont="1" applyFill="1" applyBorder="1" applyAlignment="1">
      <alignment horizontal="center" vertical="center" wrapText="1" readingOrder="1"/>
    </xf>
    <xf numFmtId="0" fontId="8" fillId="5" borderId="3" xfId="0" applyNumberFormat="1" applyFont="1" applyFill="1" applyBorder="1" applyAlignment="1">
      <alignment horizontal="center" vertical="center" wrapText="1" readingOrder="1"/>
    </xf>
    <xf numFmtId="49" fontId="7" fillId="4" borderId="1" xfId="0" applyNumberFormat="1" applyFont="1" applyFill="1" applyBorder="1" applyAlignment="1">
      <alignment horizontal="left" vertical="center" wrapText="1"/>
    </xf>
    <xf numFmtId="0" fontId="12" fillId="3" borderId="6" xfId="0" applyNumberFormat="1" applyFont="1" applyFill="1" applyBorder="1" applyAlignment="1">
      <alignment horizontal="left" vertical="top" wrapText="1" readingOrder="1"/>
    </xf>
    <xf numFmtId="0" fontId="8" fillId="0" borderId="1" xfId="0" applyNumberFormat="1" applyFont="1" applyFill="1" applyBorder="1" applyAlignment="1">
      <alignment horizontal="left" vertical="top" wrapText="1" readingOrder="1"/>
    </xf>
    <xf numFmtId="0" fontId="2" fillId="0" borderId="0" xfId="0" applyFont="1" applyAlignment="1"/>
    <xf numFmtId="0" fontId="2" fillId="2" borderId="0" xfId="1" applyFont="1" applyFill="1" applyBorder="1" applyAlignment="1">
      <alignment horizontal="left" wrapText="1"/>
    </xf>
    <xf numFmtId="0" fontId="8" fillId="4" borderId="1" xfId="0" applyNumberFormat="1" applyFont="1" applyFill="1" applyBorder="1" applyAlignment="1">
      <alignment vertical="center" wrapText="1"/>
    </xf>
    <xf numFmtId="0" fontId="8" fillId="5" borderId="2" xfId="0" applyNumberFormat="1" applyFont="1" applyFill="1" applyBorder="1" applyAlignment="1">
      <alignment horizontal="left" vertical="top" wrapText="1" readingOrder="1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7" fillId="4" borderId="1" xfId="0" applyNumberFormat="1" applyFont="1" applyFill="1" applyBorder="1" applyAlignment="1">
      <alignment horizontal="left" vertical="center" wrapText="1" readingOrder="1"/>
    </xf>
    <xf numFmtId="0" fontId="7" fillId="5" borderId="1" xfId="0" applyNumberFormat="1" applyFont="1" applyFill="1" applyBorder="1" applyAlignment="1">
      <alignment horizontal="left" vertical="top" wrapText="1" readingOrder="1"/>
    </xf>
    <xf numFmtId="0" fontId="8" fillId="5" borderId="4" xfId="0" applyNumberFormat="1" applyFont="1" applyFill="1" applyBorder="1" applyAlignment="1">
      <alignment horizontal="center" vertical="center" wrapText="1" readingOrder="1"/>
    </xf>
    <xf numFmtId="0" fontId="8" fillId="5" borderId="1" xfId="0" applyNumberFormat="1" applyFont="1" applyFill="1" applyBorder="1" applyAlignment="1">
      <alignment horizontal="left" vertical="top" wrapText="1" readingOrder="1"/>
    </xf>
    <xf numFmtId="0" fontId="7" fillId="4" borderId="1" xfId="0" applyFont="1" applyFill="1" applyBorder="1" applyAlignment="1">
      <alignment horizontal="left" vertical="top" wrapText="1"/>
    </xf>
    <xf numFmtId="0" fontId="7" fillId="4" borderId="3" xfId="0" applyNumberFormat="1" applyFont="1" applyFill="1" applyBorder="1" applyAlignment="1">
      <alignment horizontal="center" vertical="center" wrapText="1" readingOrder="1"/>
    </xf>
    <xf numFmtId="49" fontId="7" fillId="4" borderId="1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49" fontId="8" fillId="4" borderId="1" xfId="0" applyNumberFormat="1" applyFont="1" applyFill="1" applyBorder="1" applyAlignment="1">
      <alignment horizontal="center" vertical="center" wrapText="1" readingOrder="1"/>
    </xf>
    <xf numFmtId="0" fontId="7" fillId="5" borderId="0" xfId="0" applyNumberFormat="1" applyFont="1" applyFill="1" applyBorder="1" applyAlignment="1">
      <alignment horizontal="left" vertical="top" wrapText="1" readingOrder="1"/>
    </xf>
    <xf numFmtId="4" fontId="7" fillId="4" borderId="1" xfId="2" applyNumberFormat="1" applyFont="1" applyFill="1" applyBorder="1" applyAlignment="1">
      <alignment horizontal="right" vertical="center" wrapText="1" readingOrder="1"/>
    </xf>
    <xf numFmtId="2" fontId="7" fillId="4" borderId="1" xfId="0" applyNumberFormat="1" applyFont="1" applyFill="1" applyBorder="1" applyAlignment="1">
      <alignment horizontal="left" vertical="center" wrapText="1"/>
    </xf>
    <xf numFmtId="0" fontId="7" fillId="4" borderId="6" xfId="0" applyNumberFormat="1" applyFont="1" applyFill="1" applyBorder="1" applyAlignment="1">
      <alignment horizontal="left" vertical="top" wrapText="1" readingOrder="1"/>
    </xf>
    <xf numFmtId="3" fontId="7" fillId="5" borderId="2" xfId="0" applyNumberFormat="1" applyFont="1" applyFill="1" applyBorder="1" applyAlignment="1">
      <alignment horizontal="center" vertical="center" wrapText="1" readingOrder="1"/>
    </xf>
    <xf numFmtId="0" fontId="8" fillId="5" borderId="6" xfId="0" applyNumberFormat="1" applyFont="1" applyFill="1" applyBorder="1" applyAlignment="1">
      <alignment horizontal="left" vertical="top" wrapText="1" readingOrder="1"/>
    </xf>
    <xf numFmtId="0" fontId="7" fillId="4" borderId="1" xfId="0" applyFont="1" applyFill="1" applyBorder="1" applyAlignment="1">
      <alignment horizontal="left" vertical="center" wrapText="1"/>
    </xf>
    <xf numFmtId="0" fontId="2" fillId="7" borderId="0" xfId="0" applyFont="1" applyFill="1" applyAlignment="1"/>
    <xf numFmtId="0" fontId="2" fillId="7" borderId="0" xfId="0" applyFont="1" applyFill="1"/>
    <xf numFmtId="0" fontId="8" fillId="5" borderId="1" xfId="0" applyNumberFormat="1" applyFont="1" applyFill="1" applyBorder="1" applyAlignment="1">
      <alignment horizontal="center" vertical="center" wrapText="1" readingOrder="1"/>
    </xf>
    <xf numFmtId="4" fontId="7" fillId="4" borderId="1" xfId="1" applyNumberFormat="1" applyFont="1" applyFill="1" applyBorder="1" applyAlignment="1">
      <alignment vertical="center"/>
    </xf>
    <xf numFmtId="4" fontId="8" fillId="4" borderId="1" xfId="1" applyNumberFormat="1" applyFont="1" applyFill="1" applyBorder="1" applyAlignment="1">
      <alignment vertical="center"/>
    </xf>
    <xf numFmtId="4" fontId="10" fillId="4" borderId="1" xfId="1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vertical="center"/>
    </xf>
    <xf numFmtId="0" fontId="30" fillId="0" borderId="7" xfId="0" applyFont="1" applyBorder="1" applyAlignment="1">
      <alignment wrapText="1"/>
    </xf>
    <xf numFmtId="3" fontId="7" fillId="2" borderId="7" xfId="0" applyNumberFormat="1" applyFont="1" applyFill="1" applyBorder="1" applyAlignment="1" applyProtection="1">
      <alignment horizontal="left" vertical="top" wrapText="1" indent="1"/>
      <protection locked="0"/>
    </xf>
    <xf numFmtId="49" fontId="12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vertical="top" wrapText="1"/>
    </xf>
    <xf numFmtId="0" fontId="27" fillId="0" borderId="8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vertical="top" wrapText="1"/>
    </xf>
    <xf numFmtId="0" fontId="7" fillId="2" borderId="0" xfId="1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0" fontId="8" fillId="7" borderId="0" xfId="0" applyFont="1" applyFill="1" applyAlignment="1">
      <alignment horizontal="right"/>
    </xf>
    <xf numFmtId="0" fontId="8" fillId="7" borderId="0" xfId="0" applyFont="1" applyFill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 wrapText="1" readingOrder="1"/>
    </xf>
    <xf numFmtId="0" fontId="12" fillId="0" borderId="11" xfId="0" applyNumberFormat="1" applyFont="1" applyFill="1" applyBorder="1" applyAlignment="1">
      <alignment horizontal="center" vertical="center" wrapText="1" readingOrder="1"/>
    </xf>
    <xf numFmtId="49" fontId="12" fillId="0" borderId="5" xfId="0" applyNumberFormat="1" applyFont="1" applyFill="1" applyBorder="1" applyAlignment="1">
      <alignment horizontal="center" vertical="center" wrapText="1" readingOrder="1"/>
    </xf>
    <xf numFmtId="49" fontId="12" fillId="0" borderId="6" xfId="0" applyNumberFormat="1" applyFont="1" applyFill="1" applyBorder="1" applyAlignment="1">
      <alignment horizontal="center" vertical="center" wrapText="1" readingOrder="1"/>
    </xf>
    <xf numFmtId="0" fontId="12" fillId="0" borderId="5" xfId="0" applyNumberFormat="1" applyFont="1" applyFill="1" applyBorder="1" applyAlignment="1">
      <alignment horizontal="center" vertical="center" wrapText="1" readingOrder="1"/>
    </xf>
    <xf numFmtId="0" fontId="12" fillId="0" borderId="6" xfId="0" applyNumberFormat="1" applyFont="1" applyFill="1" applyBorder="1" applyAlignment="1">
      <alignment horizontal="center" vertical="center" wrapText="1" readingOrder="1"/>
    </xf>
    <xf numFmtId="0" fontId="12" fillId="0" borderId="13" xfId="0" applyNumberFormat="1" applyFont="1" applyFill="1" applyBorder="1" applyAlignment="1">
      <alignment horizontal="center" vertical="center" wrapText="1" readingOrder="1"/>
    </xf>
    <xf numFmtId="0" fontId="12" fillId="0" borderId="12" xfId="0" applyNumberFormat="1" applyFont="1" applyFill="1" applyBorder="1" applyAlignment="1">
      <alignment horizontal="center" vertical="center" wrapText="1" readingOrder="1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left"/>
    </xf>
  </cellXfs>
  <cellStyles count="10">
    <cellStyle name="Normal" xfId="6"/>
    <cellStyle name="Обычный" xfId="0" builtinId="0"/>
    <cellStyle name="Обычный 2" xfId="1"/>
    <cellStyle name="Обычный 2 2" xfId="8"/>
    <cellStyle name="Обычный 3" xfId="4"/>
    <cellStyle name="Обычный 4" xfId="9"/>
    <cellStyle name="Финансовый" xfId="2" builtinId="3"/>
    <cellStyle name="Финансовый 2" xfId="3"/>
    <cellStyle name="Финансовый 3" xfId="5"/>
    <cellStyle name="Финансовый 4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Normal="100" workbookViewId="0">
      <selection activeCell="C9" sqref="C9"/>
    </sheetView>
  </sheetViews>
  <sheetFormatPr defaultRowHeight="15.75"/>
  <cols>
    <col min="1" max="1" width="58" style="9" customWidth="1"/>
    <col min="2" max="2" width="28.42578125" style="9" customWidth="1"/>
    <col min="3" max="3" width="16.140625" style="9" customWidth="1"/>
  </cols>
  <sheetData>
    <row r="1" spans="1:4">
      <c r="B1" s="10" t="s">
        <v>368</v>
      </c>
    </row>
    <row r="2" spans="1:4">
      <c r="B2" s="10" t="s">
        <v>387</v>
      </c>
    </row>
    <row r="3" spans="1:4">
      <c r="A3" s="9" t="s">
        <v>328</v>
      </c>
      <c r="B3" s="10"/>
      <c r="D3" s="93"/>
    </row>
    <row r="4" spans="1:4">
      <c r="A4" s="9" t="s">
        <v>338</v>
      </c>
      <c r="B4" s="10"/>
      <c r="D4" s="93"/>
    </row>
    <row r="5" spans="1:4" ht="37.5" customHeight="1">
      <c r="A5" s="258" t="s">
        <v>369</v>
      </c>
      <c r="B5" s="258"/>
      <c r="C5" s="258"/>
    </row>
    <row r="6" spans="1:4" ht="15.75" customHeight="1">
      <c r="A6" s="258"/>
      <c r="B6" s="258"/>
      <c r="C6" s="258"/>
    </row>
    <row r="7" spans="1:4">
      <c r="C7" s="4" t="s">
        <v>91</v>
      </c>
    </row>
    <row r="8" spans="1:4" ht="47.25">
      <c r="A8" s="162" t="s">
        <v>2</v>
      </c>
      <c r="B8" s="163" t="s">
        <v>0</v>
      </c>
      <c r="C8" s="207" t="s">
        <v>339</v>
      </c>
    </row>
    <row r="9" spans="1:4">
      <c r="A9" s="164" t="s">
        <v>4</v>
      </c>
      <c r="B9" s="5" t="s">
        <v>19</v>
      </c>
      <c r="C9" s="245">
        <f>C11+C13+C19+C22+C30+C34</f>
        <v>2280172.09</v>
      </c>
    </row>
    <row r="10" spans="1:4">
      <c r="A10" s="164" t="s">
        <v>5</v>
      </c>
      <c r="B10" s="5" t="s">
        <v>20</v>
      </c>
      <c r="C10" s="245">
        <f>C11</f>
        <v>950000</v>
      </c>
    </row>
    <row r="11" spans="1:4">
      <c r="A11" s="167" t="s">
        <v>6</v>
      </c>
      <c r="B11" s="6" t="s">
        <v>21</v>
      </c>
      <c r="C11" s="246">
        <f>SUM(C12:C12)</f>
        <v>950000</v>
      </c>
    </row>
    <row r="12" spans="1:4" ht="97.5">
      <c r="A12" s="166" t="s">
        <v>7</v>
      </c>
      <c r="B12" s="6" t="s">
        <v>22</v>
      </c>
      <c r="C12" s="246">
        <v>950000</v>
      </c>
    </row>
    <row r="13" spans="1:4" ht="47.25">
      <c r="A13" s="164" t="s">
        <v>8</v>
      </c>
      <c r="B13" s="5" t="s">
        <v>38</v>
      </c>
      <c r="C13" s="245">
        <f>C14</f>
        <v>1047672.09</v>
      </c>
    </row>
    <row r="14" spans="1:4" ht="31.5">
      <c r="A14" s="167" t="s">
        <v>9</v>
      </c>
      <c r="B14" s="92" t="s">
        <v>159</v>
      </c>
      <c r="C14" s="246">
        <f>C18+C17+C16+C15</f>
        <v>1047672.09</v>
      </c>
    </row>
    <row r="15" spans="1:4" ht="94.5">
      <c r="A15" s="168" t="s">
        <v>161</v>
      </c>
      <c r="B15" s="92" t="s">
        <v>155</v>
      </c>
      <c r="C15" s="247">
        <v>379913.27</v>
      </c>
    </row>
    <row r="16" spans="1:4" ht="110.25">
      <c r="A16" s="169" t="s">
        <v>162</v>
      </c>
      <c r="B16" s="92" t="s">
        <v>156</v>
      </c>
      <c r="C16" s="247">
        <v>2661.89</v>
      </c>
    </row>
    <row r="17" spans="1:3" ht="94.5">
      <c r="A17" s="169" t="s">
        <v>163</v>
      </c>
      <c r="B17" s="92" t="s">
        <v>157</v>
      </c>
      <c r="C17" s="247">
        <v>735742.58</v>
      </c>
    </row>
    <row r="18" spans="1:3" ht="94.5">
      <c r="A18" s="168" t="s">
        <v>164</v>
      </c>
      <c r="B18" s="92" t="s">
        <v>158</v>
      </c>
      <c r="C18" s="247">
        <v>-70645.649999999994</v>
      </c>
    </row>
    <row r="19" spans="1:3">
      <c r="A19" s="165" t="s">
        <v>10</v>
      </c>
      <c r="B19" s="6" t="s">
        <v>23</v>
      </c>
      <c r="C19" s="246">
        <f>C20</f>
        <v>6500</v>
      </c>
    </row>
    <row r="20" spans="1:3">
      <c r="A20" s="167" t="s">
        <v>25</v>
      </c>
      <c r="B20" s="6" t="s">
        <v>24</v>
      </c>
      <c r="C20" s="246">
        <f>C21</f>
        <v>6500</v>
      </c>
    </row>
    <row r="21" spans="1:3">
      <c r="A21" s="166" t="s">
        <v>25</v>
      </c>
      <c r="B21" s="6" t="s">
        <v>26</v>
      </c>
      <c r="C21" s="246">
        <v>6500</v>
      </c>
    </row>
    <row r="22" spans="1:3">
      <c r="A22" s="165" t="s">
        <v>11</v>
      </c>
      <c r="B22" s="6" t="s">
        <v>28</v>
      </c>
      <c r="C22" s="246">
        <f>C23+C25</f>
        <v>250000</v>
      </c>
    </row>
    <row r="23" spans="1:3">
      <c r="A23" s="167" t="s">
        <v>27</v>
      </c>
      <c r="B23" s="6" t="s">
        <v>29</v>
      </c>
      <c r="C23" s="246">
        <f>C24</f>
        <v>40000</v>
      </c>
    </row>
    <row r="24" spans="1:3" ht="49.5">
      <c r="A24" s="170" t="s">
        <v>166</v>
      </c>
      <c r="B24" s="6" t="s">
        <v>30</v>
      </c>
      <c r="C24" s="246">
        <v>40000</v>
      </c>
    </row>
    <row r="25" spans="1:3">
      <c r="A25" s="251" t="s">
        <v>31</v>
      </c>
      <c r="B25" s="5" t="s">
        <v>32</v>
      </c>
      <c r="C25" s="249">
        <f>C26+C28</f>
        <v>210000</v>
      </c>
    </row>
    <row r="26" spans="1:3" s="93" customFormat="1" ht="16.5">
      <c r="A26" s="172" t="s">
        <v>165</v>
      </c>
      <c r="B26" s="94" t="s">
        <v>292</v>
      </c>
      <c r="C26" s="248">
        <f>C27</f>
        <v>180000</v>
      </c>
    </row>
    <row r="27" spans="1:3" s="93" customFormat="1" ht="49.5">
      <c r="A27" s="170" t="s">
        <v>167</v>
      </c>
      <c r="B27" s="94" t="s">
        <v>176</v>
      </c>
      <c r="C27" s="248">
        <v>180000</v>
      </c>
    </row>
    <row r="28" spans="1:3" s="93" customFormat="1" ht="16.5">
      <c r="A28" s="173" t="s">
        <v>171</v>
      </c>
      <c r="B28" s="94" t="s">
        <v>169</v>
      </c>
      <c r="C28" s="248">
        <f>C29</f>
        <v>30000</v>
      </c>
    </row>
    <row r="29" spans="1:3" ht="49.5">
      <c r="A29" s="174" t="s">
        <v>168</v>
      </c>
      <c r="B29" s="94" t="s">
        <v>170</v>
      </c>
      <c r="C29" s="248">
        <v>30000</v>
      </c>
    </row>
    <row r="30" spans="1:3" ht="47.25">
      <c r="A30" s="164" t="s">
        <v>12</v>
      </c>
      <c r="B30" s="5" t="s">
        <v>33</v>
      </c>
      <c r="C30" s="245">
        <f>C31</f>
        <v>25000</v>
      </c>
    </row>
    <row r="31" spans="1:3">
      <c r="A31" s="171" t="s">
        <v>13</v>
      </c>
      <c r="B31" s="7" t="s">
        <v>34</v>
      </c>
      <c r="C31" s="248">
        <f>C32</f>
        <v>25000</v>
      </c>
    </row>
    <row r="32" spans="1:3">
      <c r="A32" s="176" t="s">
        <v>14</v>
      </c>
      <c r="B32" s="7" t="s">
        <v>35</v>
      </c>
      <c r="C32" s="248">
        <f>C33</f>
        <v>25000</v>
      </c>
    </row>
    <row r="33" spans="1:3" ht="33">
      <c r="A33" s="175" t="s">
        <v>172</v>
      </c>
      <c r="B33" s="7" t="s">
        <v>1</v>
      </c>
      <c r="C33" s="248">
        <v>25000</v>
      </c>
    </row>
    <row r="34" spans="1:3" s="93" customFormat="1" ht="19.5" customHeight="1">
      <c r="A34" s="250" t="s">
        <v>385</v>
      </c>
      <c r="B34" s="8" t="s">
        <v>386</v>
      </c>
      <c r="C34" s="249">
        <f>C35</f>
        <v>1000</v>
      </c>
    </row>
    <row r="35" spans="1:3" s="93" customFormat="1" ht="49.5">
      <c r="A35" s="175" t="s">
        <v>384</v>
      </c>
      <c r="B35" s="7" t="s">
        <v>402</v>
      </c>
      <c r="C35" s="248">
        <v>1000</v>
      </c>
    </row>
    <row r="36" spans="1:3">
      <c r="A36" s="177" t="s">
        <v>15</v>
      </c>
      <c r="B36" s="8" t="s">
        <v>36</v>
      </c>
      <c r="C36" s="249">
        <f>C37</f>
        <v>7585900</v>
      </c>
    </row>
    <row r="37" spans="1:3" ht="47.25">
      <c r="A37" s="178" t="s">
        <v>16</v>
      </c>
      <c r="B37" s="7" t="s">
        <v>37</v>
      </c>
      <c r="C37" s="248">
        <f>C38+C43+C48+C41</f>
        <v>7585900</v>
      </c>
    </row>
    <row r="38" spans="1:3" ht="31.5">
      <c r="A38" s="179" t="s">
        <v>296</v>
      </c>
      <c r="B38" s="148" t="s">
        <v>392</v>
      </c>
      <c r="C38" s="248">
        <f>C39</f>
        <v>3924500</v>
      </c>
    </row>
    <row r="39" spans="1:3">
      <c r="A39" s="179" t="s">
        <v>17</v>
      </c>
      <c r="B39" s="148" t="s">
        <v>393</v>
      </c>
      <c r="C39" s="248">
        <f>C40</f>
        <v>3924500</v>
      </c>
    </row>
    <row r="40" spans="1:3" ht="33">
      <c r="A40" s="175" t="s">
        <v>173</v>
      </c>
      <c r="B40" s="148" t="s">
        <v>394</v>
      </c>
      <c r="C40" s="248">
        <v>3924500</v>
      </c>
    </row>
    <row r="41" spans="1:3" s="93" customFormat="1" ht="16.5" thickBot="1">
      <c r="A41" s="255" t="s">
        <v>174</v>
      </c>
      <c r="B41" s="252" t="s">
        <v>376</v>
      </c>
      <c r="C41" s="249">
        <f>C42</f>
        <v>434700</v>
      </c>
    </row>
    <row r="42" spans="1:3" s="93" customFormat="1">
      <c r="A42" s="257" t="s">
        <v>174</v>
      </c>
      <c r="B42" s="253" t="s">
        <v>376</v>
      </c>
      <c r="C42" s="248">
        <v>434700</v>
      </c>
    </row>
    <row r="43" spans="1:3" ht="30">
      <c r="A43" s="256" t="s">
        <v>293</v>
      </c>
      <c r="B43" s="7" t="s">
        <v>395</v>
      </c>
      <c r="C43" s="248">
        <f>C44+C46</f>
        <v>115800</v>
      </c>
    </row>
    <row r="44" spans="1:3" ht="47.25">
      <c r="A44" s="254" t="s">
        <v>295</v>
      </c>
      <c r="B44" s="148" t="s">
        <v>396</v>
      </c>
      <c r="C44" s="248">
        <f>C45</f>
        <v>115100</v>
      </c>
    </row>
    <row r="45" spans="1:3" ht="45">
      <c r="A45" s="149" t="s">
        <v>178</v>
      </c>
      <c r="B45" s="148" t="s">
        <v>397</v>
      </c>
      <c r="C45" s="248">
        <v>115100</v>
      </c>
    </row>
    <row r="46" spans="1:3" ht="47.25">
      <c r="A46" s="180" t="s">
        <v>143</v>
      </c>
      <c r="B46" s="148" t="s">
        <v>398</v>
      </c>
      <c r="C46" s="248">
        <f>C47</f>
        <v>700</v>
      </c>
    </row>
    <row r="47" spans="1:3" ht="53.25" customHeight="1">
      <c r="A47" s="170" t="s">
        <v>175</v>
      </c>
      <c r="B47" s="148" t="s">
        <v>399</v>
      </c>
      <c r="C47" s="248">
        <v>700</v>
      </c>
    </row>
    <row r="48" spans="1:3" s="93" customFormat="1" ht="32.25" customHeight="1">
      <c r="A48" s="181" t="s">
        <v>294</v>
      </c>
      <c r="B48" s="148" t="s">
        <v>400</v>
      </c>
      <c r="C48" s="248">
        <f>C49</f>
        <v>3110900</v>
      </c>
    </row>
    <row r="49" spans="1:5" s="93" customFormat="1" ht="53.25" customHeight="1">
      <c r="A49" s="181" t="s">
        <v>177</v>
      </c>
      <c r="B49" s="183" t="s">
        <v>401</v>
      </c>
      <c r="C49" s="248">
        <v>3110900</v>
      </c>
    </row>
    <row r="50" spans="1:5">
      <c r="A50" s="182" t="s">
        <v>18</v>
      </c>
      <c r="B50" s="8"/>
      <c r="C50" s="249">
        <f>C9+C36</f>
        <v>9866072.0899999999</v>
      </c>
    </row>
    <row r="51" spans="1:5" ht="18.75">
      <c r="A51" s="27"/>
      <c r="B51" s="259"/>
      <c r="C51" s="259"/>
      <c r="E51" s="2"/>
    </row>
    <row r="53" spans="1:5">
      <c r="A53" s="9" t="s">
        <v>340</v>
      </c>
      <c r="C53" s="9" t="s">
        <v>341</v>
      </c>
    </row>
  </sheetData>
  <mergeCells count="2">
    <mergeCell ref="A5:C6"/>
    <mergeCell ref="B51:C5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5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Normal="100" workbookViewId="0">
      <selection activeCell="C39" sqref="C39"/>
    </sheetView>
  </sheetViews>
  <sheetFormatPr defaultRowHeight="15.75"/>
  <cols>
    <col min="1" max="1" width="65.140625" style="11" customWidth="1"/>
    <col min="2" max="2" width="21.5703125" style="11" customWidth="1"/>
    <col min="3" max="3" width="21.5703125" style="13" customWidth="1"/>
    <col min="7" max="7" width="7.42578125" bestFit="1" customWidth="1"/>
  </cols>
  <sheetData>
    <row r="1" spans="1:4">
      <c r="B1" s="12" t="s">
        <v>370</v>
      </c>
    </row>
    <row r="2" spans="1:4">
      <c r="B2" s="12" t="s">
        <v>388</v>
      </c>
    </row>
    <row r="3" spans="1:4">
      <c r="A3" s="262" t="s">
        <v>297</v>
      </c>
      <c r="B3" s="262"/>
      <c r="C3" s="262"/>
      <c r="D3" s="152"/>
    </row>
    <row r="4" spans="1:4">
      <c r="A4" s="262" t="s">
        <v>342</v>
      </c>
      <c r="B4" s="262"/>
      <c r="C4" s="262"/>
      <c r="D4" s="152"/>
    </row>
    <row r="6" spans="1:4">
      <c r="A6" s="260" t="s">
        <v>42</v>
      </c>
      <c r="B6" s="261"/>
      <c r="C6" s="261"/>
    </row>
    <row r="7" spans="1:4" ht="32.25" customHeight="1">
      <c r="A7" s="260" t="s">
        <v>343</v>
      </c>
      <c r="B7" s="260"/>
      <c r="C7" s="260"/>
    </row>
    <row r="8" spans="1:4">
      <c r="A8" s="14"/>
    </row>
    <row r="9" spans="1:4">
      <c r="A9" s="15" t="s">
        <v>43</v>
      </c>
      <c r="B9" s="15" t="s">
        <v>43</v>
      </c>
      <c r="C9" s="15" t="s">
        <v>101</v>
      </c>
    </row>
    <row r="10" spans="1:4">
      <c r="A10" s="16" t="s">
        <v>44</v>
      </c>
      <c r="B10" s="16" t="s">
        <v>45</v>
      </c>
      <c r="C10" s="16" t="s">
        <v>339</v>
      </c>
    </row>
    <row r="11" spans="1:4">
      <c r="A11" s="17" t="s">
        <v>46</v>
      </c>
      <c r="B11" s="18" t="s">
        <v>47</v>
      </c>
      <c r="C11" s="75">
        <f>C12+C13+C14+C15+C16+C17</f>
        <v>4207519.2</v>
      </c>
    </row>
    <row r="12" spans="1:4" ht="31.5">
      <c r="A12" s="19" t="s">
        <v>48</v>
      </c>
      <c r="B12" s="20" t="s">
        <v>49</v>
      </c>
      <c r="C12" s="76">
        <v>710035.56</v>
      </c>
    </row>
    <row r="13" spans="1:4" ht="47.25">
      <c r="A13" s="19" t="s">
        <v>50</v>
      </c>
      <c r="B13" s="20" t="s">
        <v>51</v>
      </c>
      <c r="C13" s="76">
        <v>2843455.62</v>
      </c>
    </row>
    <row r="14" spans="1:4" ht="47.25">
      <c r="A14" s="19" t="s">
        <v>52</v>
      </c>
      <c r="B14" s="20" t="s">
        <v>53</v>
      </c>
      <c r="C14" s="76">
        <v>598328.02</v>
      </c>
    </row>
    <row r="15" spans="1:4" s="93" customFormat="1" hidden="1">
      <c r="A15" s="46" t="s">
        <v>298</v>
      </c>
      <c r="B15" s="20">
        <v>107</v>
      </c>
      <c r="C15" s="76">
        <v>0</v>
      </c>
    </row>
    <row r="16" spans="1:4">
      <c r="A16" s="19" t="s">
        <v>54</v>
      </c>
      <c r="B16" s="20" t="s">
        <v>55</v>
      </c>
      <c r="C16" s="76">
        <v>5000</v>
      </c>
    </row>
    <row r="17" spans="1:5">
      <c r="A17" s="72" t="s">
        <v>144</v>
      </c>
      <c r="B17" s="73" t="s">
        <v>145</v>
      </c>
      <c r="C17" s="76">
        <v>50700</v>
      </c>
    </row>
    <row r="18" spans="1:5">
      <c r="A18" s="17" t="s">
        <v>99</v>
      </c>
      <c r="B18" s="26" t="s">
        <v>100</v>
      </c>
      <c r="C18" s="75">
        <f>C19</f>
        <v>115100</v>
      </c>
    </row>
    <row r="19" spans="1:5">
      <c r="A19" s="19" t="s">
        <v>98</v>
      </c>
      <c r="B19" s="22" t="s">
        <v>97</v>
      </c>
      <c r="C19" s="76">
        <v>115100</v>
      </c>
    </row>
    <row r="20" spans="1:5" ht="31.5">
      <c r="A20" s="17" t="s">
        <v>56</v>
      </c>
      <c r="B20" s="18" t="s">
        <v>57</v>
      </c>
      <c r="C20" s="75">
        <f>SUM(C21:C22)</f>
        <v>1115570.53</v>
      </c>
    </row>
    <row r="21" spans="1:5" ht="31.5">
      <c r="A21" s="19" t="s">
        <v>58</v>
      </c>
      <c r="B21" s="20" t="s">
        <v>59</v>
      </c>
      <c r="C21" s="76">
        <v>6000</v>
      </c>
    </row>
    <row r="22" spans="1:5">
      <c r="A22" s="19" t="s">
        <v>60</v>
      </c>
      <c r="B22" s="20" t="s">
        <v>61</v>
      </c>
      <c r="C22" s="76">
        <v>1109570.53</v>
      </c>
    </row>
    <row r="23" spans="1:5">
      <c r="A23" s="17" t="s">
        <v>62</v>
      </c>
      <c r="B23" s="18" t="s">
        <v>63</v>
      </c>
      <c r="C23" s="75">
        <f>SUM(C24:C24)+C25</f>
        <v>3280595.97</v>
      </c>
    </row>
    <row r="24" spans="1:5">
      <c r="A24" s="19" t="s">
        <v>64</v>
      </c>
      <c r="B24" s="20" t="s">
        <v>65</v>
      </c>
      <c r="C24" s="76">
        <v>3257195.97</v>
      </c>
    </row>
    <row r="25" spans="1:5">
      <c r="A25" s="72" t="s">
        <v>147</v>
      </c>
      <c r="B25" s="74" t="s">
        <v>146</v>
      </c>
      <c r="C25" s="76">
        <v>23400</v>
      </c>
    </row>
    <row r="26" spans="1:5">
      <c r="A26" s="17" t="s">
        <v>66</v>
      </c>
      <c r="B26" s="18" t="s">
        <v>67</v>
      </c>
      <c r="C26" s="75">
        <f>SUM(C27:C28)</f>
        <v>578759</v>
      </c>
    </row>
    <row r="27" spans="1:5">
      <c r="A27" s="19" t="s">
        <v>68</v>
      </c>
      <c r="B27" s="20" t="s">
        <v>69</v>
      </c>
      <c r="C27" s="76">
        <v>133759</v>
      </c>
    </row>
    <row r="28" spans="1:5">
      <c r="A28" s="19" t="s">
        <v>80</v>
      </c>
      <c r="B28" s="20" t="s">
        <v>81</v>
      </c>
      <c r="C28" s="76">
        <v>445000</v>
      </c>
    </row>
    <row r="29" spans="1:5">
      <c r="A29" s="17" t="s">
        <v>70</v>
      </c>
      <c r="B29" s="18" t="s">
        <v>71</v>
      </c>
      <c r="C29" s="75">
        <f>C30</f>
        <v>6000</v>
      </c>
    </row>
    <row r="30" spans="1:5">
      <c r="A30" s="46" t="s">
        <v>383</v>
      </c>
      <c r="B30" s="20" t="s">
        <v>72</v>
      </c>
      <c r="C30" s="76">
        <v>6000</v>
      </c>
    </row>
    <row r="31" spans="1:5">
      <c r="A31" s="17" t="s">
        <v>73</v>
      </c>
      <c r="B31" s="18" t="s">
        <v>74</v>
      </c>
      <c r="C31" s="75">
        <f>C32+C33+C34</f>
        <v>2200527.71</v>
      </c>
    </row>
    <row r="32" spans="1:5">
      <c r="A32" s="19" t="s">
        <v>75</v>
      </c>
      <c r="B32" s="20" t="s">
        <v>76</v>
      </c>
      <c r="C32" s="76">
        <v>1022820.7</v>
      </c>
      <c r="E32" s="93"/>
    </row>
    <row r="33" spans="1:3">
      <c r="A33" s="19" t="s">
        <v>139</v>
      </c>
      <c r="B33" s="74" t="s">
        <v>76</v>
      </c>
      <c r="C33" s="76">
        <v>340029.01</v>
      </c>
    </row>
    <row r="34" spans="1:3">
      <c r="A34" s="77" t="s">
        <v>148</v>
      </c>
      <c r="B34" s="74" t="s">
        <v>149</v>
      </c>
      <c r="C34" s="76">
        <v>837678</v>
      </c>
    </row>
    <row r="35" spans="1:3" s="93" customFormat="1">
      <c r="A35" s="17" t="s">
        <v>309</v>
      </c>
      <c r="B35" s="18">
        <v>1000</v>
      </c>
      <c r="C35" s="75">
        <f>C36</f>
        <v>125000</v>
      </c>
    </row>
    <row r="36" spans="1:3" s="93" customFormat="1">
      <c r="A36" s="46" t="s">
        <v>310</v>
      </c>
      <c r="B36" s="20">
        <v>1001</v>
      </c>
      <c r="C36" s="76">
        <v>125000</v>
      </c>
    </row>
    <row r="37" spans="1:3" s="93" customFormat="1">
      <c r="A37" s="17" t="s">
        <v>77</v>
      </c>
      <c r="B37" s="18" t="s">
        <v>78</v>
      </c>
      <c r="C37" s="75">
        <f>C38</f>
        <v>2000</v>
      </c>
    </row>
    <row r="38" spans="1:3" s="93" customFormat="1">
      <c r="A38" s="19" t="s">
        <v>94</v>
      </c>
      <c r="B38" s="20">
        <v>1102</v>
      </c>
      <c r="C38" s="76">
        <v>2000</v>
      </c>
    </row>
    <row r="39" spans="1:3">
      <c r="A39" s="17" t="s">
        <v>79</v>
      </c>
      <c r="B39" s="18"/>
      <c r="C39" s="75">
        <f>C11+C18+C20+C23+C26+C29+C31+C35+C37</f>
        <v>11631072.41</v>
      </c>
    </row>
    <row r="41" spans="1:3" s="93" customFormat="1">
      <c r="A41" s="212"/>
      <c r="B41" s="212"/>
      <c r="C41" s="13"/>
    </row>
    <row r="43" spans="1:3">
      <c r="A43" s="143" t="s">
        <v>340</v>
      </c>
      <c r="B43" s="143"/>
      <c r="C43" s="214" t="s">
        <v>341</v>
      </c>
    </row>
    <row r="44" spans="1:3">
      <c r="A44"/>
      <c r="B44"/>
    </row>
  </sheetData>
  <mergeCells count="4">
    <mergeCell ref="A6:C6"/>
    <mergeCell ref="A7:C7"/>
    <mergeCell ref="A3:C3"/>
    <mergeCell ref="A4:C4"/>
  </mergeCells>
  <phoneticPr fontId="15" type="noConversion"/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9"/>
  <sheetViews>
    <sheetView zoomScaleNormal="100" workbookViewId="0">
      <selection activeCell="E186" sqref="E186"/>
    </sheetView>
  </sheetViews>
  <sheetFormatPr defaultRowHeight="15.75"/>
  <cols>
    <col min="1" max="1" width="62.5703125" style="151" customWidth="1"/>
    <col min="2" max="2" width="15.85546875" style="151" customWidth="1"/>
    <col min="3" max="3" width="14.7109375" style="151" customWidth="1"/>
    <col min="4" max="4" width="17.28515625" style="24" customWidth="1"/>
    <col min="5" max="5" width="29.5703125" style="21" customWidth="1"/>
    <col min="6" max="6" width="9.140625" style="93" hidden="1" customWidth="1"/>
    <col min="7" max="7" width="14.28515625" style="93" bestFit="1" customWidth="1"/>
    <col min="8" max="16384" width="9.140625" style="93"/>
  </cols>
  <sheetData>
    <row r="1" spans="1:6">
      <c r="D1" s="23" t="s">
        <v>371</v>
      </c>
    </row>
    <row r="2" spans="1:6">
      <c r="D2" s="23" t="s">
        <v>389</v>
      </c>
    </row>
    <row r="3" spans="1:6">
      <c r="C3" s="153" t="s">
        <v>379</v>
      </c>
      <c r="D3" s="153"/>
      <c r="E3" s="154"/>
    </row>
    <row r="4" spans="1:6">
      <c r="C4" s="153" t="s">
        <v>344</v>
      </c>
      <c r="D4" s="153"/>
      <c r="E4" s="154"/>
    </row>
    <row r="5" spans="1:6">
      <c r="D5" s="23"/>
    </row>
    <row r="6" spans="1:6">
      <c r="A6" s="260" t="s">
        <v>82</v>
      </c>
      <c r="B6" s="261"/>
      <c r="C6" s="261"/>
      <c r="D6" s="261"/>
      <c r="E6" s="261"/>
    </row>
    <row r="7" spans="1:6" ht="47.25" customHeight="1">
      <c r="A7" s="260" t="s">
        <v>345</v>
      </c>
      <c r="B7" s="260"/>
      <c r="C7" s="260"/>
      <c r="D7" s="260"/>
      <c r="E7" s="260"/>
      <c r="F7" s="260"/>
    </row>
    <row r="8" spans="1:6" ht="13.5" customHeight="1">
      <c r="A8" s="150"/>
    </row>
    <row r="9" spans="1:6" ht="6.75" hidden="1" customHeight="1">
      <c r="A9" s="15" t="s">
        <v>43</v>
      </c>
      <c r="B9" s="15" t="s">
        <v>43</v>
      </c>
      <c r="C9" s="15" t="s">
        <v>43</v>
      </c>
      <c r="D9" s="25" t="s">
        <v>43</v>
      </c>
      <c r="E9" s="15" t="s">
        <v>95</v>
      </c>
    </row>
    <row r="10" spans="1:6">
      <c r="A10" s="186" t="s">
        <v>44</v>
      </c>
      <c r="B10" s="186" t="s">
        <v>83</v>
      </c>
      <c r="C10" s="187" t="s">
        <v>84</v>
      </c>
      <c r="D10" s="188" t="s">
        <v>45</v>
      </c>
      <c r="E10" s="189" t="s">
        <v>339</v>
      </c>
    </row>
    <row r="11" spans="1:6">
      <c r="A11" s="113" t="s">
        <v>151</v>
      </c>
      <c r="B11" s="117" t="s">
        <v>181</v>
      </c>
      <c r="C11" s="191"/>
      <c r="D11" s="192"/>
      <c r="E11" s="208">
        <f>E12+E16+E20+E24+E28+E39+E47+E51</f>
        <v>2688252.37</v>
      </c>
    </row>
    <row r="12" spans="1:6" ht="31.5">
      <c r="A12" s="194" t="s">
        <v>356</v>
      </c>
      <c r="B12" s="117" t="s">
        <v>183</v>
      </c>
      <c r="C12" s="191"/>
      <c r="D12" s="192"/>
      <c r="E12" s="208">
        <f>E13</f>
        <v>32000</v>
      </c>
    </row>
    <row r="13" spans="1:6" ht="81" customHeight="1">
      <c r="A13" s="125" t="s">
        <v>221</v>
      </c>
      <c r="B13" s="106" t="s">
        <v>254</v>
      </c>
      <c r="C13" s="216"/>
      <c r="D13" s="215"/>
      <c r="E13" s="209">
        <f>E14</f>
        <v>32000</v>
      </c>
    </row>
    <row r="14" spans="1:6" ht="31.5">
      <c r="A14" s="222" t="s">
        <v>213</v>
      </c>
      <c r="B14" s="106" t="s">
        <v>255</v>
      </c>
      <c r="C14" s="216">
        <v>200</v>
      </c>
      <c r="D14" s="215"/>
      <c r="E14" s="209">
        <f>E15</f>
        <v>32000</v>
      </c>
    </row>
    <row r="15" spans="1:6" ht="47.25">
      <c r="A15" s="190" t="s">
        <v>50</v>
      </c>
      <c r="B15" s="106" t="s">
        <v>255</v>
      </c>
      <c r="C15" s="216">
        <v>200</v>
      </c>
      <c r="D15" s="215" t="s">
        <v>51</v>
      </c>
      <c r="E15" s="209">
        <v>32000</v>
      </c>
    </row>
    <row r="16" spans="1:6" ht="47.25">
      <c r="A16" s="113" t="s">
        <v>358</v>
      </c>
      <c r="B16" s="117" t="s">
        <v>182</v>
      </c>
      <c r="C16" s="191"/>
      <c r="D16" s="192"/>
      <c r="E16" s="208">
        <f>E18</f>
        <v>22000</v>
      </c>
    </row>
    <row r="17" spans="1:5" ht="94.5">
      <c r="A17" s="125" t="s">
        <v>221</v>
      </c>
      <c r="B17" s="117" t="s">
        <v>256</v>
      </c>
      <c r="C17" s="191"/>
      <c r="D17" s="192"/>
      <c r="E17" s="208">
        <f>E18</f>
        <v>22000</v>
      </c>
    </row>
    <row r="18" spans="1:5" ht="31.5">
      <c r="A18" s="222" t="s">
        <v>213</v>
      </c>
      <c r="B18" s="106" t="s">
        <v>256</v>
      </c>
      <c r="C18" s="216">
        <v>200</v>
      </c>
      <c r="D18" s="215"/>
      <c r="E18" s="209">
        <f>E19</f>
        <v>22000</v>
      </c>
    </row>
    <row r="19" spans="1:5">
      <c r="A19" s="223" t="s">
        <v>60</v>
      </c>
      <c r="B19" s="106" t="s">
        <v>256</v>
      </c>
      <c r="C19" s="216">
        <v>200</v>
      </c>
      <c r="D19" s="215" t="s">
        <v>61</v>
      </c>
      <c r="E19" s="209">
        <v>22000</v>
      </c>
    </row>
    <row r="20" spans="1:5" ht="47.25">
      <c r="A20" s="217" t="s">
        <v>352</v>
      </c>
      <c r="B20" s="117" t="s">
        <v>180</v>
      </c>
      <c r="C20" s="191"/>
      <c r="D20" s="192"/>
      <c r="E20" s="208">
        <f>E22</f>
        <v>0</v>
      </c>
    </row>
    <row r="21" spans="1:5" ht="69" customHeight="1">
      <c r="A21" s="224" t="s">
        <v>212</v>
      </c>
      <c r="B21" s="117" t="s">
        <v>257</v>
      </c>
      <c r="C21" s="191"/>
      <c r="D21" s="192"/>
      <c r="E21" s="208">
        <f>E22</f>
        <v>0</v>
      </c>
    </row>
    <row r="22" spans="1:5" ht="31.5">
      <c r="A22" s="225" t="s">
        <v>213</v>
      </c>
      <c r="B22" s="106" t="s">
        <v>257</v>
      </c>
      <c r="C22" s="216">
        <v>200</v>
      </c>
      <c r="D22" s="215"/>
      <c r="E22" s="209">
        <f>E23</f>
        <v>0</v>
      </c>
    </row>
    <row r="23" spans="1:5">
      <c r="A23" s="190" t="s">
        <v>64</v>
      </c>
      <c r="B23" s="106" t="s">
        <v>257</v>
      </c>
      <c r="C23" s="216">
        <v>200</v>
      </c>
      <c r="D23" s="215" t="s">
        <v>65</v>
      </c>
      <c r="E23" s="209">
        <v>0</v>
      </c>
    </row>
    <row r="24" spans="1:5" ht="47.25">
      <c r="A24" s="226" t="s">
        <v>364</v>
      </c>
      <c r="B24" s="117" t="s">
        <v>184</v>
      </c>
      <c r="C24" s="191"/>
      <c r="D24" s="192"/>
      <c r="E24" s="208">
        <f>E25</f>
        <v>2546252.37</v>
      </c>
    </row>
    <row r="25" spans="1:5" ht="78" customHeight="1">
      <c r="A25" s="125" t="s">
        <v>221</v>
      </c>
      <c r="B25" s="117" t="s">
        <v>285</v>
      </c>
      <c r="C25" s="191"/>
      <c r="D25" s="192"/>
      <c r="E25" s="208">
        <f>E26</f>
        <v>2546252.37</v>
      </c>
    </row>
    <row r="26" spans="1:5" ht="40.5" customHeight="1">
      <c r="A26" s="225" t="s">
        <v>213</v>
      </c>
      <c r="B26" s="106" t="s">
        <v>285</v>
      </c>
      <c r="C26" s="216">
        <v>200</v>
      </c>
      <c r="D26" s="215"/>
      <c r="E26" s="209">
        <f>E27</f>
        <v>2546252.37</v>
      </c>
    </row>
    <row r="27" spans="1:5">
      <c r="A27" s="190" t="s">
        <v>64</v>
      </c>
      <c r="B27" s="106" t="s">
        <v>285</v>
      </c>
      <c r="C27" s="216">
        <v>200</v>
      </c>
      <c r="D27" s="215" t="s">
        <v>65</v>
      </c>
      <c r="E27" s="209">
        <v>2546252.37</v>
      </c>
    </row>
    <row r="28" spans="1:5" ht="47.25">
      <c r="A28" s="194" t="s">
        <v>365</v>
      </c>
      <c r="B28" s="117" t="s">
        <v>185</v>
      </c>
      <c r="C28" s="191"/>
      <c r="D28" s="192"/>
      <c r="E28" s="208">
        <f>E29</f>
        <v>5000</v>
      </c>
    </row>
    <row r="29" spans="1:5" ht="94.5">
      <c r="A29" s="125" t="s">
        <v>221</v>
      </c>
      <c r="B29" s="117" t="s">
        <v>258</v>
      </c>
      <c r="C29" s="191"/>
      <c r="D29" s="192"/>
      <c r="E29" s="208">
        <f>E30</f>
        <v>5000</v>
      </c>
    </row>
    <row r="30" spans="1:5" ht="31.5">
      <c r="A30" s="225" t="s">
        <v>213</v>
      </c>
      <c r="B30" s="106" t="s">
        <v>258</v>
      </c>
      <c r="C30" s="216">
        <v>200</v>
      </c>
      <c r="D30" s="192"/>
      <c r="E30" s="209">
        <v>5000</v>
      </c>
    </row>
    <row r="31" spans="1:5">
      <c r="A31" s="190" t="s">
        <v>147</v>
      </c>
      <c r="B31" s="106" t="s">
        <v>258</v>
      </c>
      <c r="C31" s="216">
        <v>200</v>
      </c>
      <c r="D31" s="215" t="s">
        <v>146</v>
      </c>
      <c r="E31" s="209">
        <v>5000</v>
      </c>
    </row>
    <row r="32" spans="1:5" ht="30.75" customHeight="1">
      <c r="A32" s="125" t="s">
        <v>366</v>
      </c>
      <c r="B32" s="117" t="s">
        <v>329</v>
      </c>
      <c r="C32" s="191"/>
      <c r="D32" s="192"/>
      <c r="E32" s="208">
        <f>E33</f>
        <v>16500</v>
      </c>
    </row>
    <row r="33" spans="1:5" ht="83.25" customHeight="1">
      <c r="A33" s="125" t="s">
        <v>221</v>
      </c>
      <c r="B33" s="106" t="s">
        <v>329</v>
      </c>
      <c r="C33" s="191"/>
      <c r="D33" s="192"/>
      <c r="E33" s="209">
        <f>E34</f>
        <v>16500</v>
      </c>
    </row>
    <row r="34" spans="1:5" ht="30.75" customHeight="1">
      <c r="A34" s="222" t="s">
        <v>213</v>
      </c>
      <c r="B34" s="106" t="s">
        <v>329</v>
      </c>
      <c r="C34" s="216">
        <v>200</v>
      </c>
      <c r="D34" s="192"/>
      <c r="E34" s="209">
        <f>E35</f>
        <v>16500</v>
      </c>
    </row>
    <row r="35" spans="1:5" ht="20.25" customHeight="1">
      <c r="A35" s="190" t="s">
        <v>64</v>
      </c>
      <c r="B35" s="106" t="s">
        <v>329</v>
      </c>
      <c r="C35" s="216">
        <v>200</v>
      </c>
      <c r="D35" s="215" t="s">
        <v>65</v>
      </c>
      <c r="E35" s="209">
        <v>16500</v>
      </c>
    </row>
    <row r="36" spans="1:5" ht="20.25" customHeight="1">
      <c r="A36" s="17" t="s">
        <v>403</v>
      </c>
      <c r="B36" s="117" t="s">
        <v>404</v>
      </c>
      <c r="C36" s="191"/>
      <c r="D36" s="192" t="s">
        <v>65</v>
      </c>
      <c r="E36" s="208">
        <f>E37</f>
        <v>452813</v>
      </c>
    </row>
    <row r="37" spans="1:5" ht="20.25" customHeight="1">
      <c r="A37" s="225" t="s">
        <v>213</v>
      </c>
      <c r="B37" s="106" t="s">
        <v>404</v>
      </c>
      <c r="C37" s="191">
        <v>200</v>
      </c>
      <c r="D37" s="215" t="s">
        <v>65</v>
      </c>
      <c r="E37" s="209">
        <f>E38</f>
        <v>452813</v>
      </c>
    </row>
    <row r="38" spans="1:5" ht="20.25" customHeight="1">
      <c r="A38" s="34" t="s">
        <v>405</v>
      </c>
      <c r="B38" s="106" t="s">
        <v>404</v>
      </c>
      <c r="C38" s="191">
        <v>244</v>
      </c>
      <c r="D38" s="215" t="s">
        <v>65</v>
      </c>
      <c r="E38" s="209">
        <v>452813</v>
      </c>
    </row>
    <row r="39" spans="1:5" ht="31.5">
      <c r="A39" s="194" t="s">
        <v>355</v>
      </c>
      <c r="B39" s="117" t="s">
        <v>186</v>
      </c>
      <c r="C39" s="191"/>
      <c r="D39" s="192"/>
      <c r="E39" s="208">
        <f>E40</f>
        <v>40000</v>
      </c>
    </row>
    <row r="40" spans="1:5" ht="94.5">
      <c r="A40" s="125" t="s">
        <v>221</v>
      </c>
      <c r="B40" s="117" t="s">
        <v>259</v>
      </c>
      <c r="C40" s="191"/>
      <c r="D40" s="192"/>
      <c r="E40" s="208">
        <f>E41</f>
        <v>40000</v>
      </c>
    </row>
    <row r="41" spans="1:5" ht="36" customHeight="1">
      <c r="A41" s="225" t="s">
        <v>213</v>
      </c>
      <c r="B41" s="106" t="s">
        <v>259</v>
      </c>
      <c r="C41" s="216">
        <v>200</v>
      </c>
      <c r="D41" s="215"/>
      <c r="E41" s="209">
        <f>E42</f>
        <v>40000</v>
      </c>
    </row>
    <row r="42" spans="1:5">
      <c r="A42" s="229" t="s">
        <v>80</v>
      </c>
      <c r="B42" s="228" t="s">
        <v>259</v>
      </c>
      <c r="C42" s="216">
        <v>200</v>
      </c>
      <c r="D42" s="215" t="s">
        <v>81</v>
      </c>
      <c r="E42" s="209">
        <v>40000</v>
      </c>
    </row>
    <row r="43" spans="1:5" ht="47.25">
      <c r="A43" s="194" t="s">
        <v>380</v>
      </c>
      <c r="B43" s="228" t="s">
        <v>381</v>
      </c>
      <c r="C43" s="216"/>
      <c r="D43" s="215"/>
      <c r="E43" s="208">
        <f>E44</f>
        <v>300000</v>
      </c>
    </row>
    <row r="44" spans="1:5" ht="81" customHeight="1">
      <c r="A44" s="125" t="s">
        <v>221</v>
      </c>
      <c r="B44" s="228" t="s">
        <v>382</v>
      </c>
      <c r="C44" s="216"/>
      <c r="D44" s="215"/>
      <c r="E44" s="208">
        <f>E45</f>
        <v>300000</v>
      </c>
    </row>
    <row r="45" spans="1:5" ht="31.5">
      <c r="A45" s="225" t="s">
        <v>213</v>
      </c>
      <c r="B45" s="228" t="s">
        <v>382</v>
      </c>
      <c r="C45" s="216">
        <v>200</v>
      </c>
      <c r="D45" s="215"/>
      <c r="E45" s="209">
        <f>E46</f>
        <v>300000</v>
      </c>
    </row>
    <row r="46" spans="1:5">
      <c r="A46" s="229" t="s">
        <v>80</v>
      </c>
      <c r="B46" s="228" t="s">
        <v>382</v>
      </c>
      <c r="C46" s="216">
        <v>200</v>
      </c>
      <c r="D46" s="215" t="s">
        <v>81</v>
      </c>
      <c r="E46" s="209">
        <v>300000</v>
      </c>
    </row>
    <row r="47" spans="1:5" ht="47.25">
      <c r="A47" s="227" t="s">
        <v>246</v>
      </c>
      <c r="B47" s="193" t="s">
        <v>187</v>
      </c>
      <c r="C47" s="216"/>
      <c r="D47" s="215"/>
      <c r="E47" s="208">
        <f>E49</f>
        <v>40000</v>
      </c>
    </row>
    <row r="48" spans="1:5" ht="82.5" customHeight="1">
      <c r="A48" s="125" t="s">
        <v>221</v>
      </c>
      <c r="B48" s="193" t="s">
        <v>284</v>
      </c>
      <c r="C48" s="216"/>
      <c r="D48" s="215"/>
      <c r="E48" s="208">
        <f>E49</f>
        <v>40000</v>
      </c>
    </row>
    <row r="49" spans="1:5" ht="39" customHeight="1">
      <c r="A49" s="225" t="s">
        <v>213</v>
      </c>
      <c r="B49" s="228" t="s">
        <v>284</v>
      </c>
      <c r="C49" s="216">
        <v>200</v>
      </c>
      <c r="D49" s="215"/>
      <c r="E49" s="209">
        <f>E50</f>
        <v>40000</v>
      </c>
    </row>
    <row r="50" spans="1:5">
      <c r="A50" s="229" t="s">
        <v>68</v>
      </c>
      <c r="B50" s="228" t="s">
        <v>284</v>
      </c>
      <c r="C50" s="216">
        <v>200</v>
      </c>
      <c r="D50" s="215" t="s">
        <v>69</v>
      </c>
      <c r="E50" s="209">
        <v>40000</v>
      </c>
    </row>
    <row r="51" spans="1:5" ht="47.25">
      <c r="A51" s="194" t="s">
        <v>367</v>
      </c>
      <c r="B51" s="193" t="s">
        <v>188</v>
      </c>
      <c r="C51" s="216"/>
      <c r="D51" s="215"/>
      <c r="E51" s="208">
        <f>E52</f>
        <v>3000</v>
      </c>
    </row>
    <row r="52" spans="1:5" ht="80.25" customHeight="1">
      <c r="A52" s="125" t="s">
        <v>221</v>
      </c>
      <c r="B52" s="193" t="s">
        <v>261</v>
      </c>
      <c r="C52" s="216"/>
      <c r="D52" s="215"/>
      <c r="E52" s="208">
        <f>E53</f>
        <v>3000</v>
      </c>
    </row>
    <row r="53" spans="1:5" ht="31.5">
      <c r="A53" s="225" t="s">
        <v>213</v>
      </c>
      <c r="B53" s="228" t="s">
        <v>260</v>
      </c>
      <c r="C53" s="216">
        <v>200</v>
      </c>
      <c r="D53" s="215"/>
      <c r="E53" s="209">
        <f>E54</f>
        <v>3000</v>
      </c>
    </row>
    <row r="54" spans="1:5" ht="47.25">
      <c r="A54" s="190" t="s">
        <v>179</v>
      </c>
      <c r="B54" s="106" t="s">
        <v>261</v>
      </c>
      <c r="C54" s="216">
        <v>200</v>
      </c>
      <c r="D54" s="215" t="s">
        <v>59</v>
      </c>
      <c r="E54" s="209">
        <v>3000</v>
      </c>
    </row>
    <row r="55" spans="1:5" ht="47.25">
      <c r="A55" s="217" t="s">
        <v>348</v>
      </c>
      <c r="B55" s="117" t="s">
        <v>349</v>
      </c>
      <c r="C55" s="216"/>
      <c r="D55" s="215"/>
      <c r="E55" s="209">
        <f>E56</f>
        <v>1000</v>
      </c>
    </row>
    <row r="56" spans="1:5" ht="94.5">
      <c r="A56" s="125" t="s">
        <v>221</v>
      </c>
      <c r="B56" s="106" t="s">
        <v>349</v>
      </c>
      <c r="C56" s="216"/>
      <c r="D56" s="215"/>
      <c r="E56" s="209">
        <f>E57</f>
        <v>1000</v>
      </c>
    </row>
    <row r="57" spans="1:5" ht="31.5">
      <c r="A57" s="225" t="s">
        <v>213</v>
      </c>
      <c r="B57" s="106" t="s">
        <v>349</v>
      </c>
      <c r="C57" s="216">
        <v>200</v>
      </c>
      <c r="D57" s="215"/>
      <c r="E57" s="209">
        <f>E58</f>
        <v>1000</v>
      </c>
    </row>
    <row r="58" spans="1:5">
      <c r="A58" s="190" t="s">
        <v>383</v>
      </c>
      <c r="B58" s="106" t="s">
        <v>349</v>
      </c>
      <c r="C58" s="216">
        <v>200</v>
      </c>
      <c r="D58" s="215" t="s">
        <v>72</v>
      </c>
      <c r="E58" s="209">
        <v>1000</v>
      </c>
    </row>
    <row r="59" spans="1:5">
      <c r="A59" s="194" t="s">
        <v>215</v>
      </c>
      <c r="B59" s="106" t="s">
        <v>198</v>
      </c>
      <c r="C59" s="216"/>
      <c r="D59" s="215"/>
      <c r="E59" s="209">
        <f>E60</f>
        <v>78759</v>
      </c>
    </row>
    <row r="60" spans="1:5" ht="80.25" customHeight="1">
      <c r="A60" s="125" t="s">
        <v>221</v>
      </c>
      <c r="B60" s="106" t="s">
        <v>320</v>
      </c>
      <c r="C60" s="216"/>
      <c r="D60" s="215"/>
      <c r="E60" s="209">
        <f>E61</f>
        <v>78759</v>
      </c>
    </row>
    <row r="61" spans="1:5" ht="31.5">
      <c r="A61" s="225" t="s">
        <v>213</v>
      </c>
      <c r="B61" s="106" t="s">
        <v>322</v>
      </c>
      <c r="C61" s="216">
        <v>200</v>
      </c>
      <c r="D61" s="215"/>
      <c r="E61" s="209">
        <f>E62</f>
        <v>78759</v>
      </c>
    </row>
    <row r="62" spans="1:5">
      <c r="A62" s="190" t="s">
        <v>321</v>
      </c>
      <c r="B62" s="106" t="s">
        <v>322</v>
      </c>
      <c r="C62" s="216">
        <v>200</v>
      </c>
      <c r="D62" s="215" t="s">
        <v>69</v>
      </c>
      <c r="E62" s="209">
        <v>78759</v>
      </c>
    </row>
    <row r="63" spans="1:5">
      <c r="A63" s="194" t="s">
        <v>215</v>
      </c>
      <c r="B63" s="106" t="s">
        <v>198</v>
      </c>
      <c r="C63" s="216"/>
      <c r="D63" s="215"/>
      <c r="E63" s="209">
        <f>E64</f>
        <v>15000</v>
      </c>
    </row>
    <row r="64" spans="1:5" ht="94.5">
      <c r="A64" s="125" t="s">
        <v>221</v>
      </c>
      <c r="B64" s="106" t="s">
        <v>323</v>
      </c>
      <c r="C64" s="216"/>
      <c r="D64" s="215"/>
      <c r="E64" s="209">
        <f>E65</f>
        <v>15000</v>
      </c>
    </row>
    <row r="65" spans="1:7" ht="31.5">
      <c r="A65" s="225" t="s">
        <v>213</v>
      </c>
      <c r="B65" s="106" t="s">
        <v>325</v>
      </c>
      <c r="C65" s="216">
        <v>200</v>
      </c>
      <c r="D65" s="215"/>
      <c r="E65" s="209">
        <f>E66</f>
        <v>15000</v>
      </c>
    </row>
    <row r="66" spans="1:7" ht="31.5">
      <c r="A66" s="190" t="s">
        <v>331</v>
      </c>
      <c r="B66" s="106" t="s">
        <v>325</v>
      </c>
      <c r="C66" s="216">
        <v>200</v>
      </c>
      <c r="D66" s="215" t="s">
        <v>69</v>
      </c>
      <c r="E66" s="209">
        <v>15000</v>
      </c>
    </row>
    <row r="67" spans="1:7">
      <c r="A67" s="194" t="s">
        <v>215</v>
      </c>
      <c r="B67" s="117" t="s">
        <v>217</v>
      </c>
      <c r="C67" s="216"/>
      <c r="D67" s="215"/>
      <c r="E67" s="208">
        <f>E68</f>
        <v>115100</v>
      </c>
    </row>
    <row r="68" spans="1:7" ht="47.25">
      <c r="A68" s="230" t="s">
        <v>96</v>
      </c>
      <c r="B68" s="116" t="s">
        <v>190</v>
      </c>
      <c r="C68" s="231"/>
      <c r="D68" s="232"/>
      <c r="E68" s="208">
        <f>E69+E71</f>
        <v>115100</v>
      </c>
      <c r="F68" s="64"/>
      <c r="G68" s="65"/>
    </row>
    <row r="69" spans="1:7">
      <c r="A69" s="223" t="s">
        <v>98</v>
      </c>
      <c r="B69" s="112" t="s">
        <v>190</v>
      </c>
      <c r="C69" s="233">
        <v>100</v>
      </c>
      <c r="D69" s="234" t="s">
        <v>97</v>
      </c>
      <c r="E69" s="209">
        <v>112100</v>
      </c>
      <c r="F69" s="64"/>
      <c r="G69" s="65"/>
    </row>
    <row r="70" spans="1:7" ht="31.5">
      <c r="A70" s="225" t="s">
        <v>213</v>
      </c>
      <c r="B70" s="112" t="s">
        <v>190</v>
      </c>
      <c r="C70" s="233"/>
      <c r="D70" s="234"/>
      <c r="E70" s="210">
        <f>E71</f>
        <v>3000</v>
      </c>
      <c r="F70" s="64"/>
      <c r="G70" s="65"/>
    </row>
    <row r="71" spans="1:7">
      <c r="A71" s="223" t="s">
        <v>98</v>
      </c>
      <c r="B71" s="112" t="s">
        <v>190</v>
      </c>
      <c r="C71" s="233">
        <v>200</v>
      </c>
      <c r="D71" s="234" t="s">
        <v>97</v>
      </c>
      <c r="E71" s="210">
        <v>3000</v>
      </c>
      <c r="F71" s="64"/>
      <c r="G71" s="65"/>
    </row>
    <row r="72" spans="1:7">
      <c r="A72" s="235" t="s">
        <v>215</v>
      </c>
      <c r="B72" s="116" t="s">
        <v>201</v>
      </c>
      <c r="C72" s="231"/>
      <c r="D72" s="232"/>
      <c r="E72" s="236">
        <f>E73+E84</f>
        <v>700</v>
      </c>
      <c r="F72" s="64"/>
      <c r="G72" s="65"/>
    </row>
    <row r="73" spans="1:7" ht="110.25">
      <c r="A73" s="237" t="s">
        <v>160</v>
      </c>
      <c r="B73" s="116" t="s">
        <v>189</v>
      </c>
      <c r="C73" s="191"/>
      <c r="D73" s="192"/>
      <c r="E73" s="208">
        <f>E74</f>
        <v>700</v>
      </c>
      <c r="F73" s="64"/>
      <c r="G73" s="65"/>
    </row>
    <row r="74" spans="1:7" ht="31.5">
      <c r="A74" s="225" t="s">
        <v>213</v>
      </c>
      <c r="B74" s="112" t="s">
        <v>189</v>
      </c>
      <c r="C74" s="216">
        <v>200</v>
      </c>
      <c r="D74" s="215"/>
      <c r="E74" s="209">
        <f>E75</f>
        <v>700</v>
      </c>
      <c r="F74" s="64"/>
      <c r="G74" s="65"/>
    </row>
    <row r="75" spans="1:7">
      <c r="A75" s="223" t="s">
        <v>153</v>
      </c>
      <c r="B75" s="112" t="s">
        <v>189</v>
      </c>
      <c r="C75" s="216">
        <v>200</v>
      </c>
      <c r="D75" s="215" t="s">
        <v>145</v>
      </c>
      <c r="E75" s="209">
        <v>700</v>
      </c>
      <c r="F75" s="64"/>
      <c r="G75" s="65"/>
    </row>
    <row r="76" spans="1:7">
      <c r="A76" s="235" t="s">
        <v>215</v>
      </c>
      <c r="B76" s="112" t="s">
        <v>323</v>
      </c>
      <c r="C76" s="216"/>
      <c r="D76" s="215"/>
      <c r="E76" s="209">
        <v>50000</v>
      </c>
      <c r="F76" s="64"/>
      <c r="G76" s="65"/>
    </row>
    <row r="77" spans="1:7" ht="31.5">
      <c r="A77" s="223" t="s">
        <v>331</v>
      </c>
      <c r="B77" s="112" t="s">
        <v>323</v>
      </c>
      <c r="C77" s="216"/>
      <c r="D77" s="215"/>
      <c r="E77" s="209">
        <v>50000</v>
      </c>
      <c r="F77" s="64"/>
      <c r="G77" s="65"/>
    </row>
    <row r="78" spans="1:7" ht="31.5">
      <c r="A78" s="225" t="s">
        <v>213</v>
      </c>
      <c r="B78" s="112" t="s">
        <v>332</v>
      </c>
      <c r="C78" s="216">
        <v>200</v>
      </c>
      <c r="D78" s="215"/>
      <c r="E78" s="209">
        <v>50000</v>
      </c>
      <c r="F78" s="64"/>
      <c r="G78" s="65"/>
    </row>
    <row r="79" spans="1:7">
      <c r="A79" s="223" t="s">
        <v>330</v>
      </c>
      <c r="B79" s="112"/>
      <c r="C79" s="216">
        <v>200</v>
      </c>
      <c r="D79" s="215" t="s">
        <v>145</v>
      </c>
      <c r="E79" s="209">
        <v>50000</v>
      </c>
      <c r="F79" s="64"/>
      <c r="G79" s="65"/>
    </row>
    <row r="80" spans="1:7" ht="31.5">
      <c r="A80" s="113" t="s">
        <v>87</v>
      </c>
      <c r="B80" s="117" t="s">
        <v>193</v>
      </c>
      <c r="C80" s="191"/>
      <c r="D80" s="192"/>
      <c r="E80" s="208">
        <f>E82</f>
        <v>598328.02</v>
      </c>
      <c r="F80" s="64"/>
      <c r="G80" s="65"/>
    </row>
    <row r="81" spans="1:7" ht="80.25" customHeight="1">
      <c r="A81" s="125" t="s">
        <v>221</v>
      </c>
      <c r="B81" s="117" t="s">
        <v>262</v>
      </c>
      <c r="C81" s="191"/>
      <c r="D81" s="192"/>
      <c r="E81" s="208">
        <f>E82</f>
        <v>598328.02</v>
      </c>
      <c r="F81" s="64"/>
      <c r="G81" s="65"/>
    </row>
    <row r="82" spans="1:7">
      <c r="A82" s="223" t="s">
        <v>216</v>
      </c>
      <c r="B82" s="106" t="s">
        <v>262</v>
      </c>
      <c r="C82" s="216">
        <v>500</v>
      </c>
      <c r="D82" s="215"/>
      <c r="E82" s="209">
        <f>E83</f>
        <v>598328.02</v>
      </c>
      <c r="F82" s="64"/>
      <c r="G82" s="65"/>
    </row>
    <row r="83" spans="1:7" ht="47.25">
      <c r="A83" s="223" t="s">
        <v>52</v>
      </c>
      <c r="B83" s="106" t="s">
        <v>262</v>
      </c>
      <c r="C83" s="216">
        <v>500</v>
      </c>
      <c r="D83" s="215" t="s">
        <v>53</v>
      </c>
      <c r="E83" s="209">
        <v>598328.02</v>
      </c>
      <c r="F83" s="64"/>
      <c r="G83" s="65"/>
    </row>
    <row r="84" spans="1:7" hidden="1">
      <c r="A84" s="113" t="s">
        <v>306</v>
      </c>
      <c r="B84" s="117" t="s">
        <v>300</v>
      </c>
      <c r="C84" s="191"/>
      <c r="D84" s="192"/>
      <c r="E84" s="208">
        <f>E87+E90</f>
        <v>0</v>
      </c>
      <c r="F84" s="64"/>
      <c r="G84" s="65"/>
    </row>
    <row r="85" spans="1:7" ht="94.5" hidden="1">
      <c r="A85" s="125" t="s">
        <v>221</v>
      </c>
      <c r="B85" s="106" t="s">
        <v>299</v>
      </c>
      <c r="C85" s="216"/>
      <c r="D85" s="215"/>
      <c r="E85" s="209">
        <f>E86</f>
        <v>0</v>
      </c>
      <c r="F85" s="64"/>
      <c r="G85" s="65"/>
    </row>
    <row r="86" spans="1:7" ht="31.5" hidden="1">
      <c r="A86" s="225" t="s">
        <v>213</v>
      </c>
      <c r="B86" s="106" t="s">
        <v>299</v>
      </c>
      <c r="C86" s="216">
        <v>200</v>
      </c>
      <c r="D86" s="215"/>
      <c r="E86" s="209">
        <f>E87</f>
        <v>0</v>
      </c>
      <c r="F86" s="64"/>
      <c r="G86" s="65"/>
    </row>
    <row r="87" spans="1:7" hidden="1">
      <c r="A87" s="113" t="s">
        <v>305</v>
      </c>
      <c r="B87" s="117" t="s">
        <v>299</v>
      </c>
      <c r="C87" s="191">
        <v>200</v>
      </c>
      <c r="D87" s="192" t="s">
        <v>301</v>
      </c>
      <c r="E87" s="208">
        <v>0</v>
      </c>
      <c r="F87" s="64"/>
      <c r="G87" s="65"/>
    </row>
    <row r="88" spans="1:7" ht="94.5" hidden="1">
      <c r="A88" s="125" t="s">
        <v>221</v>
      </c>
      <c r="B88" s="106" t="s">
        <v>302</v>
      </c>
      <c r="C88" s="216"/>
      <c r="D88" s="215"/>
      <c r="E88" s="209">
        <f>E89</f>
        <v>0</v>
      </c>
      <c r="F88" s="64"/>
      <c r="G88" s="65"/>
    </row>
    <row r="89" spans="1:7" ht="31.5" hidden="1">
      <c r="A89" s="225" t="s">
        <v>213</v>
      </c>
      <c r="B89" s="106" t="s">
        <v>302</v>
      </c>
      <c r="C89" s="216">
        <v>200</v>
      </c>
      <c r="D89" s="215"/>
      <c r="E89" s="209">
        <f>E90</f>
        <v>0</v>
      </c>
      <c r="F89" s="64"/>
      <c r="G89" s="65"/>
    </row>
    <row r="90" spans="1:7" ht="31.5" hidden="1">
      <c r="A90" s="113" t="s">
        <v>307</v>
      </c>
      <c r="B90" s="106" t="s">
        <v>302</v>
      </c>
      <c r="C90" s="191">
        <v>200</v>
      </c>
      <c r="D90" s="192" t="s">
        <v>301</v>
      </c>
      <c r="E90" s="208">
        <v>0</v>
      </c>
      <c r="F90" s="64"/>
      <c r="G90" s="65"/>
    </row>
    <row r="91" spans="1:7">
      <c r="A91" s="113" t="s">
        <v>202</v>
      </c>
      <c r="B91" s="117" t="s">
        <v>198</v>
      </c>
      <c r="C91" s="191"/>
      <c r="D91" s="192"/>
      <c r="E91" s="208"/>
      <c r="F91" s="64"/>
      <c r="G91" s="65"/>
    </row>
    <row r="92" spans="1:7" ht="31.5">
      <c r="A92" s="113" t="s">
        <v>218</v>
      </c>
      <c r="B92" s="106" t="s">
        <v>263</v>
      </c>
      <c r="C92" s="191"/>
      <c r="D92" s="192"/>
      <c r="E92" s="208">
        <f>E93</f>
        <v>5000</v>
      </c>
      <c r="F92" s="64"/>
      <c r="G92" s="65"/>
    </row>
    <row r="93" spans="1:7">
      <c r="A93" s="155" t="s">
        <v>219</v>
      </c>
      <c r="B93" s="106" t="s">
        <v>263</v>
      </c>
      <c r="C93" s="216">
        <v>800</v>
      </c>
      <c r="D93" s="215"/>
      <c r="E93" s="209">
        <f>E94</f>
        <v>5000</v>
      </c>
      <c r="F93" s="64"/>
      <c r="G93" s="65"/>
    </row>
    <row r="94" spans="1:7">
      <c r="A94" s="223" t="s">
        <v>54</v>
      </c>
      <c r="B94" s="106" t="s">
        <v>263</v>
      </c>
      <c r="C94" s="216">
        <v>800</v>
      </c>
      <c r="D94" s="215" t="s">
        <v>55</v>
      </c>
      <c r="E94" s="209">
        <v>5000</v>
      </c>
      <c r="F94" s="64"/>
      <c r="G94" s="65"/>
    </row>
    <row r="95" spans="1:7">
      <c r="A95" s="113" t="s">
        <v>85</v>
      </c>
      <c r="B95" s="117" t="s">
        <v>191</v>
      </c>
      <c r="C95" s="191"/>
      <c r="D95" s="192" t="s">
        <v>49</v>
      </c>
      <c r="E95" s="208">
        <f>E96</f>
        <v>710035.56</v>
      </c>
      <c r="F95" s="64"/>
      <c r="G95" s="65"/>
    </row>
    <row r="96" spans="1:7" ht="34.5" customHeight="1">
      <c r="A96" s="122" t="s">
        <v>214</v>
      </c>
      <c r="B96" s="106" t="s">
        <v>264</v>
      </c>
      <c r="C96" s="216"/>
      <c r="D96" s="215"/>
      <c r="E96" s="209">
        <f>E97</f>
        <v>710035.56</v>
      </c>
      <c r="F96" s="64"/>
      <c r="G96" s="65"/>
    </row>
    <row r="97" spans="1:7" ht="63">
      <c r="A97" s="155" t="s">
        <v>227</v>
      </c>
      <c r="B97" s="106" t="s">
        <v>264</v>
      </c>
      <c r="C97" s="216">
        <v>100</v>
      </c>
      <c r="D97" s="215" t="s">
        <v>49</v>
      </c>
      <c r="E97" s="209">
        <v>710035.56</v>
      </c>
      <c r="F97" s="64"/>
      <c r="G97" s="65"/>
    </row>
    <row r="98" spans="1:7" ht="47.25">
      <c r="A98" s="223" t="s">
        <v>50</v>
      </c>
      <c r="B98" s="117" t="s">
        <v>192</v>
      </c>
      <c r="C98" s="191"/>
      <c r="D98" s="192" t="s">
        <v>51</v>
      </c>
      <c r="E98" s="208">
        <f>E100+E102+E104</f>
        <v>2811455.62</v>
      </c>
      <c r="F98" s="66"/>
      <c r="G98" s="65"/>
    </row>
    <row r="99" spans="1:7" ht="35.25" customHeight="1">
      <c r="A99" s="195" t="s">
        <v>214</v>
      </c>
      <c r="B99" s="106" t="s">
        <v>265</v>
      </c>
      <c r="C99" s="216"/>
      <c r="D99" s="215"/>
      <c r="E99" s="209">
        <f>E100</f>
        <v>2419455.62</v>
      </c>
      <c r="G99" s="30"/>
    </row>
    <row r="100" spans="1:7" ht="63">
      <c r="A100" s="155" t="s">
        <v>227</v>
      </c>
      <c r="B100" s="106" t="s">
        <v>265</v>
      </c>
      <c r="C100" s="216">
        <v>100</v>
      </c>
      <c r="D100" s="215" t="s">
        <v>51</v>
      </c>
      <c r="E100" s="209">
        <v>2419455.62</v>
      </c>
      <c r="G100" s="30"/>
    </row>
    <row r="101" spans="1:7" ht="31.5">
      <c r="A101" s="122" t="s">
        <v>220</v>
      </c>
      <c r="B101" s="106" t="s">
        <v>266</v>
      </c>
      <c r="C101" s="216"/>
      <c r="D101" s="215"/>
      <c r="E101" s="209">
        <f>E102</f>
        <v>360000</v>
      </c>
      <c r="G101" s="30"/>
    </row>
    <row r="102" spans="1:7" ht="31.5">
      <c r="A102" s="225" t="s">
        <v>213</v>
      </c>
      <c r="B102" s="106" t="s">
        <v>266</v>
      </c>
      <c r="C102" s="216">
        <v>200</v>
      </c>
      <c r="D102" s="215" t="s">
        <v>303</v>
      </c>
      <c r="E102" s="209">
        <v>360000</v>
      </c>
      <c r="G102" s="30"/>
    </row>
    <row r="103" spans="1:7" ht="78.75">
      <c r="A103" s="196" t="s">
        <v>221</v>
      </c>
      <c r="B103" s="106" t="s">
        <v>267</v>
      </c>
      <c r="C103" s="216"/>
      <c r="D103" s="215"/>
      <c r="E103" s="209">
        <f>E104</f>
        <v>32000</v>
      </c>
      <c r="G103" s="30"/>
    </row>
    <row r="104" spans="1:7">
      <c r="A104" s="223" t="s">
        <v>219</v>
      </c>
      <c r="B104" s="106" t="s">
        <v>267</v>
      </c>
      <c r="C104" s="216">
        <v>800</v>
      </c>
      <c r="D104" s="215"/>
      <c r="E104" s="209">
        <f>E105</f>
        <v>32000</v>
      </c>
    </row>
    <row r="105" spans="1:7" ht="47.25">
      <c r="A105" s="223" t="s">
        <v>50</v>
      </c>
      <c r="B105" s="106" t="s">
        <v>267</v>
      </c>
      <c r="C105" s="216">
        <v>800</v>
      </c>
      <c r="D105" s="215" t="s">
        <v>51</v>
      </c>
      <c r="E105" s="209">
        <v>32000</v>
      </c>
    </row>
    <row r="106" spans="1:7">
      <c r="A106" s="113" t="s">
        <v>215</v>
      </c>
      <c r="B106" s="117" t="s">
        <v>198</v>
      </c>
      <c r="C106" s="191"/>
      <c r="D106" s="192"/>
      <c r="E106" s="208">
        <f>E107</f>
        <v>1362849.71</v>
      </c>
    </row>
    <row r="107" spans="1:7" ht="31.5">
      <c r="A107" s="113" t="s">
        <v>142</v>
      </c>
      <c r="B107" s="117" t="s">
        <v>194</v>
      </c>
      <c r="C107" s="191"/>
      <c r="D107" s="192"/>
      <c r="E107" s="208">
        <f>E108+E110+E113+E116</f>
        <v>1362849.71</v>
      </c>
    </row>
    <row r="108" spans="1:7" ht="47.25">
      <c r="A108" s="122" t="s">
        <v>222</v>
      </c>
      <c r="B108" s="117" t="s">
        <v>268</v>
      </c>
      <c r="C108" s="191"/>
      <c r="D108" s="192"/>
      <c r="E108" s="208">
        <f>E109</f>
        <v>877379.7</v>
      </c>
    </row>
    <row r="109" spans="1:7">
      <c r="A109" s="223" t="s">
        <v>75</v>
      </c>
      <c r="B109" s="106" t="s">
        <v>268</v>
      </c>
      <c r="C109" s="216">
        <v>100</v>
      </c>
      <c r="D109" s="215" t="s">
        <v>76</v>
      </c>
      <c r="E109" s="209">
        <v>877379.7</v>
      </c>
    </row>
    <row r="110" spans="1:7" ht="47.25">
      <c r="A110" s="155" t="s">
        <v>223</v>
      </c>
      <c r="B110" s="106" t="s">
        <v>269</v>
      </c>
      <c r="C110" s="216"/>
      <c r="D110" s="215"/>
      <c r="E110" s="209">
        <f>E111</f>
        <v>141241</v>
      </c>
    </row>
    <row r="111" spans="1:7" ht="31.5">
      <c r="A111" s="225" t="s">
        <v>213</v>
      </c>
      <c r="B111" s="106" t="s">
        <v>270</v>
      </c>
      <c r="C111" s="216">
        <v>200</v>
      </c>
      <c r="D111" s="215"/>
      <c r="E111" s="209">
        <f>E112</f>
        <v>141241</v>
      </c>
    </row>
    <row r="112" spans="1:7">
      <c r="A112" s="223" t="s">
        <v>75</v>
      </c>
      <c r="B112" s="106" t="s">
        <v>270</v>
      </c>
      <c r="C112" s="216">
        <v>200</v>
      </c>
      <c r="D112" s="215" t="s">
        <v>76</v>
      </c>
      <c r="E112" s="209">
        <v>141241</v>
      </c>
    </row>
    <row r="113" spans="1:5" ht="78" customHeight="1">
      <c r="A113" s="197" t="s">
        <v>221</v>
      </c>
      <c r="B113" s="106" t="s">
        <v>271</v>
      </c>
      <c r="C113" s="216"/>
      <c r="D113" s="215"/>
      <c r="E113" s="209">
        <f>E114</f>
        <v>4200</v>
      </c>
    </row>
    <row r="114" spans="1:5">
      <c r="A114" s="198" t="s">
        <v>219</v>
      </c>
      <c r="B114" s="106" t="s">
        <v>271</v>
      </c>
      <c r="C114" s="216">
        <v>800</v>
      </c>
      <c r="D114" s="215"/>
      <c r="E114" s="209">
        <f>E115</f>
        <v>4200</v>
      </c>
    </row>
    <row r="115" spans="1:5">
      <c r="A115" s="223" t="s">
        <v>75</v>
      </c>
      <c r="B115" s="106" t="s">
        <v>271</v>
      </c>
      <c r="C115" s="216">
        <v>800</v>
      </c>
      <c r="D115" s="215" t="s">
        <v>76</v>
      </c>
      <c r="E115" s="209">
        <v>4200</v>
      </c>
    </row>
    <row r="116" spans="1:5">
      <c r="A116" s="113" t="s">
        <v>202</v>
      </c>
      <c r="B116" s="117" t="s">
        <v>198</v>
      </c>
      <c r="C116" s="216"/>
      <c r="D116" s="215"/>
      <c r="E116" s="208">
        <f>E117</f>
        <v>340029.01</v>
      </c>
    </row>
    <row r="117" spans="1:5" ht="31.5">
      <c r="A117" s="113" t="s">
        <v>138</v>
      </c>
      <c r="B117" s="117" t="s">
        <v>195</v>
      </c>
      <c r="C117" s="216"/>
      <c r="D117" s="215"/>
      <c r="E117" s="208">
        <f>E118+E120</f>
        <v>340029.01</v>
      </c>
    </row>
    <row r="118" spans="1:5" ht="47.25">
      <c r="A118" s="122" t="s">
        <v>222</v>
      </c>
      <c r="B118" s="106" t="s">
        <v>272</v>
      </c>
      <c r="C118" s="216"/>
      <c r="D118" s="215"/>
      <c r="E118" s="208">
        <f>E119</f>
        <v>330029.01</v>
      </c>
    </row>
    <row r="119" spans="1:5">
      <c r="A119" s="223" t="s">
        <v>139</v>
      </c>
      <c r="B119" s="106" t="s">
        <v>272</v>
      </c>
      <c r="C119" s="216">
        <v>100</v>
      </c>
      <c r="D119" s="215" t="s">
        <v>76</v>
      </c>
      <c r="E119" s="209">
        <v>330029.01</v>
      </c>
    </row>
    <row r="120" spans="1:5" ht="47.25">
      <c r="A120" s="155" t="s">
        <v>223</v>
      </c>
      <c r="B120" s="106" t="s">
        <v>273</v>
      </c>
      <c r="C120" s="216"/>
      <c r="D120" s="215"/>
      <c r="E120" s="209">
        <f>E121</f>
        <v>10000</v>
      </c>
    </row>
    <row r="121" spans="1:5" ht="31.5">
      <c r="A121" s="225" t="s">
        <v>213</v>
      </c>
      <c r="B121" s="106" t="s">
        <v>273</v>
      </c>
      <c r="C121" s="216">
        <v>200</v>
      </c>
      <c r="D121" s="215"/>
      <c r="E121" s="209">
        <f>E122</f>
        <v>10000</v>
      </c>
    </row>
    <row r="122" spans="1:5">
      <c r="A122" s="223" t="s">
        <v>139</v>
      </c>
      <c r="B122" s="106" t="s">
        <v>273</v>
      </c>
      <c r="C122" s="216">
        <v>200</v>
      </c>
      <c r="D122" s="215" t="s">
        <v>76</v>
      </c>
      <c r="E122" s="209">
        <v>10000</v>
      </c>
    </row>
    <row r="123" spans="1:5">
      <c r="A123" s="113" t="s">
        <v>202</v>
      </c>
      <c r="B123" s="117" t="s">
        <v>198</v>
      </c>
      <c r="C123" s="216"/>
      <c r="D123" s="215"/>
      <c r="E123" s="208">
        <f>E124</f>
        <v>837678</v>
      </c>
    </row>
    <row r="124" spans="1:5" ht="63">
      <c r="A124" s="194" t="s">
        <v>150</v>
      </c>
      <c r="B124" s="117" t="s">
        <v>196</v>
      </c>
      <c r="C124" s="191"/>
      <c r="D124" s="192"/>
      <c r="E124" s="208">
        <f>E125</f>
        <v>837678</v>
      </c>
    </row>
    <row r="125" spans="1:5">
      <c r="A125" s="199" t="s">
        <v>148</v>
      </c>
      <c r="B125" s="117"/>
      <c r="C125" s="191"/>
      <c r="D125" s="192"/>
      <c r="E125" s="208">
        <f>E126+E128+E131</f>
        <v>837678</v>
      </c>
    </row>
    <row r="126" spans="1:5" ht="47.25">
      <c r="A126" s="122" t="s">
        <v>222</v>
      </c>
      <c r="B126" s="106" t="s">
        <v>274</v>
      </c>
      <c r="C126" s="191"/>
      <c r="D126" s="192"/>
      <c r="E126" s="208">
        <f>E127</f>
        <v>833978</v>
      </c>
    </row>
    <row r="127" spans="1:5">
      <c r="A127" s="200" t="s">
        <v>148</v>
      </c>
      <c r="B127" s="228" t="s">
        <v>274</v>
      </c>
      <c r="C127" s="216">
        <v>100</v>
      </c>
      <c r="D127" s="215" t="s">
        <v>149</v>
      </c>
      <c r="E127" s="209">
        <v>833978</v>
      </c>
    </row>
    <row r="128" spans="1:5" ht="47.25">
      <c r="A128" s="155" t="s">
        <v>223</v>
      </c>
      <c r="B128" s="106" t="s">
        <v>275</v>
      </c>
      <c r="C128" s="216"/>
      <c r="D128" s="215"/>
      <c r="E128" s="209">
        <f>E129</f>
        <v>1000</v>
      </c>
    </row>
    <row r="129" spans="1:5" ht="31.5">
      <c r="A129" s="225" t="s">
        <v>213</v>
      </c>
      <c r="B129" s="106" t="s">
        <v>275</v>
      </c>
      <c r="C129" s="216">
        <v>200</v>
      </c>
      <c r="D129" s="215"/>
      <c r="E129" s="209">
        <f>E130</f>
        <v>1000</v>
      </c>
    </row>
    <row r="130" spans="1:5">
      <c r="A130" s="200" t="s">
        <v>148</v>
      </c>
      <c r="B130" s="106" t="s">
        <v>275</v>
      </c>
      <c r="C130" s="216">
        <v>200</v>
      </c>
      <c r="D130" s="215" t="s">
        <v>149</v>
      </c>
      <c r="E130" s="209">
        <v>1000</v>
      </c>
    </row>
    <row r="131" spans="1:5" ht="74.25" customHeight="1">
      <c r="A131" s="197" t="s">
        <v>221</v>
      </c>
      <c r="B131" s="106" t="s">
        <v>276</v>
      </c>
      <c r="C131" s="216"/>
      <c r="D131" s="215"/>
      <c r="E131" s="209">
        <f>E132</f>
        <v>2700</v>
      </c>
    </row>
    <row r="132" spans="1:5">
      <c r="A132" s="223" t="s">
        <v>219</v>
      </c>
      <c r="B132" s="106" t="s">
        <v>276</v>
      </c>
      <c r="C132" s="216">
        <v>800</v>
      </c>
      <c r="D132" s="215"/>
      <c r="E132" s="209">
        <f>E133</f>
        <v>2700</v>
      </c>
    </row>
    <row r="133" spans="1:5">
      <c r="A133" s="200" t="s">
        <v>148</v>
      </c>
      <c r="B133" s="106" t="s">
        <v>276</v>
      </c>
      <c r="C133" s="216">
        <v>800</v>
      </c>
      <c r="D133" s="215" t="s">
        <v>149</v>
      </c>
      <c r="E133" s="209">
        <v>2700</v>
      </c>
    </row>
    <row r="134" spans="1:5">
      <c r="A134" s="184" t="s">
        <v>60</v>
      </c>
      <c r="B134" s="117"/>
      <c r="C134" s="191"/>
      <c r="D134" s="192"/>
      <c r="E134" s="208">
        <f>E135+E138+E141</f>
        <v>1087570.53</v>
      </c>
    </row>
    <row r="135" spans="1:5" ht="47.25">
      <c r="A135" s="122" t="s">
        <v>222</v>
      </c>
      <c r="B135" s="106" t="s">
        <v>289</v>
      </c>
      <c r="C135" s="216"/>
      <c r="D135" s="215"/>
      <c r="E135" s="209">
        <f>E136</f>
        <v>906570.53</v>
      </c>
    </row>
    <row r="136" spans="1:5" ht="69" customHeight="1">
      <c r="A136" s="155" t="s">
        <v>227</v>
      </c>
      <c r="B136" s="228" t="s">
        <v>289</v>
      </c>
      <c r="C136" s="216">
        <v>100</v>
      </c>
      <c r="D136" s="215"/>
      <c r="E136" s="209">
        <f>E137</f>
        <v>906570.53</v>
      </c>
    </row>
    <row r="137" spans="1:5">
      <c r="A137" s="185" t="s">
        <v>60</v>
      </c>
      <c r="B137" s="228" t="s">
        <v>289</v>
      </c>
      <c r="C137" s="216">
        <v>100</v>
      </c>
      <c r="D137" s="215" t="s">
        <v>304</v>
      </c>
      <c r="E137" s="209">
        <v>906570.53</v>
      </c>
    </row>
    <row r="138" spans="1:5" ht="47.25">
      <c r="A138" s="155" t="s">
        <v>223</v>
      </c>
      <c r="B138" s="106" t="s">
        <v>275</v>
      </c>
      <c r="C138" s="216"/>
      <c r="D138" s="215"/>
      <c r="E138" s="209">
        <f>E139</f>
        <v>180000</v>
      </c>
    </row>
    <row r="139" spans="1:5" ht="31.5">
      <c r="A139" s="225" t="s">
        <v>213</v>
      </c>
      <c r="B139" s="106" t="s">
        <v>275</v>
      </c>
      <c r="C139" s="216">
        <v>200</v>
      </c>
      <c r="D139" s="215"/>
      <c r="E139" s="209">
        <f>E140</f>
        <v>180000</v>
      </c>
    </row>
    <row r="140" spans="1:5">
      <c r="A140" s="185" t="s">
        <v>60</v>
      </c>
      <c r="B140" s="106" t="s">
        <v>275</v>
      </c>
      <c r="C140" s="216">
        <v>200</v>
      </c>
      <c r="D140" s="215" t="s">
        <v>61</v>
      </c>
      <c r="E140" s="209">
        <v>180000</v>
      </c>
    </row>
    <row r="141" spans="1:5" ht="75" customHeight="1">
      <c r="A141" s="197" t="s">
        <v>221</v>
      </c>
      <c r="B141" s="106" t="s">
        <v>333</v>
      </c>
      <c r="C141" s="216"/>
      <c r="D141" s="215"/>
      <c r="E141" s="209">
        <v>1000</v>
      </c>
    </row>
    <row r="142" spans="1:5">
      <c r="A142" s="185" t="s">
        <v>219</v>
      </c>
      <c r="B142" s="106" t="s">
        <v>333</v>
      </c>
      <c r="C142" s="216">
        <v>800</v>
      </c>
      <c r="D142" s="215"/>
      <c r="E142" s="209">
        <v>1000</v>
      </c>
    </row>
    <row r="143" spans="1:5">
      <c r="A143" s="185" t="s">
        <v>334</v>
      </c>
      <c r="B143" s="106" t="s">
        <v>333</v>
      </c>
      <c r="C143" s="216">
        <v>800</v>
      </c>
      <c r="D143" s="215" t="s">
        <v>61</v>
      </c>
      <c r="E143" s="209">
        <v>1000</v>
      </c>
    </row>
    <row r="144" spans="1:5">
      <c r="A144" s="184" t="s">
        <v>64</v>
      </c>
      <c r="B144" s="117"/>
      <c r="C144" s="191"/>
      <c r="D144" s="192"/>
      <c r="E144" s="208">
        <f>E145+E148+E151</f>
        <v>241630.6</v>
      </c>
    </row>
    <row r="145" spans="1:5" ht="47.25">
      <c r="A145" s="122" t="s">
        <v>222</v>
      </c>
      <c r="B145" s="106" t="s">
        <v>289</v>
      </c>
      <c r="C145" s="216"/>
      <c r="D145" s="215"/>
      <c r="E145" s="209">
        <f>E146</f>
        <v>159630.6</v>
      </c>
    </row>
    <row r="146" spans="1:5" ht="64.5" customHeight="1">
      <c r="A146" s="155" t="s">
        <v>227</v>
      </c>
      <c r="B146" s="228" t="s">
        <v>289</v>
      </c>
      <c r="C146" s="216">
        <v>100</v>
      </c>
      <c r="D146" s="215"/>
      <c r="E146" s="209">
        <f>E147</f>
        <v>159630.6</v>
      </c>
    </row>
    <row r="147" spans="1:5">
      <c r="A147" s="185" t="s">
        <v>64</v>
      </c>
      <c r="B147" s="228" t="s">
        <v>289</v>
      </c>
      <c r="C147" s="216">
        <v>100</v>
      </c>
      <c r="D147" s="215" t="s">
        <v>65</v>
      </c>
      <c r="E147" s="209">
        <v>159630.6</v>
      </c>
    </row>
    <row r="148" spans="1:5" ht="47.25">
      <c r="A148" s="155" t="s">
        <v>223</v>
      </c>
      <c r="B148" s="106" t="s">
        <v>275</v>
      </c>
      <c r="C148" s="216"/>
      <c r="D148" s="215"/>
      <c r="E148" s="209">
        <f>E149</f>
        <v>80000</v>
      </c>
    </row>
    <row r="149" spans="1:5" ht="31.5">
      <c r="A149" s="225" t="s">
        <v>213</v>
      </c>
      <c r="B149" s="106" t="s">
        <v>275</v>
      </c>
      <c r="C149" s="216">
        <v>200</v>
      </c>
      <c r="D149" s="215"/>
      <c r="E149" s="209">
        <f>E150</f>
        <v>80000</v>
      </c>
    </row>
    <row r="150" spans="1:5">
      <c r="A150" s="185" t="s">
        <v>64</v>
      </c>
      <c r="B150" s="106" t="s">
        <v>275</v>
      </c>
      <c r="C150" s="216">
        <v>200</v>
      </c>
      <c r="D150" s="215" t="s">
        <v>65</v>
      </c>
      <c r="E150" s="209">
        <v>80000</v>
      </c>
    </row>
    <row r="151" spans="1:5" ht="83.25" customHeight="1">
      <c r="A151" s="197" t="s">
        <v>221</v>
      </c>
      <c r="B151" s="106" t="s">
        <v>333</v>
      </c>
      <c r="C151" s="216"/>
      <c r="D151" s="215"/>
      <c r="E151" s="208">
        <f>E152</f>
        <v>2000</v>
      </c>
    </row>
    <row r="152" spans="1:5">
      <c r="A152" s="223" t="s">
        <v>219</v>
      </c>
      <c r="B152" s="106" t="s">
        <v>333</v>
      </c>
      <c r="C152" s="216">
        <v>800</v>
      </c>
      <c r="D152" s="215"/>
      <c r="E152" s="209">
        <f>E153</f>
        <v>2000</v>
      </c>
    </row>
    <row r="153" spans="1:5">
      <c r="A153" s="185" t="s">
        <v>334</v>
      </c>
      <c r="B153" s="106" t="s">
        <v>333</v>
      </c>
      <c r="C153" s="216">
        <v>800</v>
      </c>
      <c r="D153" s="215" t="s">
        <v>65</v>
      </c>
      <c r="E153" s="209">
        <v>2000</v>
      </c>
    </row>
    <row r="154" spans="1:5">
      <c r="A154" s="238" t="s">
        <v>88</v>
      </c>
      <c r="B154" s="116" t="s">
        <v>197</v>
      </c>
      <c r="C154" s="231"/>
      <c r="D154" s="232"/>
      <c r="E154" s="236">
        <f>E156</f>
        <v>2000</v>
      </c>
    </row>
    <row r="155" spans="1:5" ht="84" customHeight="1">
      <c r="A155" s="197" t="s">
        <v>221</v>
      </c>
      <c r="B155" s="116" t="s">
        <v>283</v>
      </c>
      <c r="C155" s="231"/>
      <c r="D155" s="232"/>
      <c r="E155" s="236">
        <f>E156</f>
        <v>2000</v>
      </c>
    </row>
    <row r="156" spans="1:5" ht="31.5">
      <c r="A156" s="225" t="s">
        <v>213</v>
      </c>
      <c r="B156" s="106" t="s">
        <v>283</v>
      </c>
      <c r="C156" s="216">
        <v>200</v>
      </c>
      <c r="D156" s="215"/>
      <c r="E156" s="209">
        <f>E157</f>
        <v>2000</v>
      </c>
    </row>
    <row r="157" spans="1:5">
      <c r="A157" s="223" t="s">
        <v>94</v>
      </c>
      <c r="B157" s="106" t="s">
        <v>283</v>
      </c>
      <c r="C157" s="216">
        <v>200</v>
      </c>
      <c r="D157" s="215" t="s">
        <v>93</v>
      </c>
      <c r="E157" s="209">
        <v>2000</v>
      </c>
    </row>
    <row r="158" spans="1:5" ht="31.5">
      <c r="A158" s="113" t="s">
        <v>224</v>
      </c>
      <c r="B158" s="117" t="s">
        <v>199</v>
      </c>
      <c r="C158" s="191"/>
      <c r="D158" s="192"/>
      <c r="E158" s="208">
        <f>E160</f>
        <v>3000</v>
      </c>
    </row>
    <row r="159" spans="1:5" ht="47.25">
      <c r="A159" s="195" t="s">
        <v>209</v>
      </c>
      <c r="B159" s="106" t="s">
        <v>277</v>
      </c>
      <c r="C159" s="191"/>
      <c r="D159" s="192"/>
      <c r="E159" s="208">
        <f>E160</f>
        <v>3000</v>
      </c>
    </row>
    <row r="160" spans="1:5" ht="31.5">
      <c r="A160" s="225" t="s">
        <v>213</v>
      </c>
      <c r="B160" s="106" t="s">
        <v>277</v>
      </c>
      <c r="C160" s="216">
        <v>200</v>
      </c>
      <c r="D160" s="215"/>
      <c r="E160" s="209">
        <f>E161</f>
        <v>3000</v>
      </c>
    </row>
    <row r="161" spans="1:5" ht="31.5">
      <c r="A161" s="223" t="s">
        <v>58</v>
      </c>
      <c r="B161" s="106" t="s">
        <v>277</v>
      </c>
      <c r="C161" s="216">
        <v>200</v>
      </c>
      <c r="D161" s="215" t="s">
        <v>59</v>
      </c>
      <c r="E161" s="209">
        <v>3000</v>
      </c>
    </row>
    <row r="162" spans="1:5" ht="31.5">
      <c r="A162" s="113" t="s">
        <v>89</v>
      </c>
      <c r="B162" s="117" t="s">
        <v>206</v>
      </c>
      <c r="C162" s="191"/>
      <c r="D162" s="192"/>
      <c r="E162" s="208">
        <f>E163</f>
        <v>98000</v>
      </c>
    </row>
    <row r="163" spans="1:5" ht="82.5" customHeight="1">
      <c r="A163" s="197" t="s">
        <v>221</v>
      </c>
      <c r="B163" s="117" t="s">
        <v>278</v>
      </c>
      <c r="C163" s="191"/>
      <c r="D163" s="192"/>
      <c r="E163" s="208">
        <f>E164</f>
        <v>98000</v>
      </c>
    </row>
    <row r="164" spans="1:5" ht="31.5">
      <c r="A164" s="225" t="s">
        <v>213</v>
      </c>
      <c r="B164" s="106" t="s">
        <v>278</v>
      </c>
      <c r="C164" s="216">
        <v>200</v>
      </c>
      <c r="D164" s="215"/>
      <c r="E164" s="209">
        <f>E165</f>
        <v>98000</v>
      </c>
    </row>
    <row r="165" spans="1:5">
      <c r="A165" s="223" t="s">
        <v>80</v>
      </c>
      <c r="B165" s="106" t="s">
        <v>278</v>
      </c>
      <c r="C165" s="216">
        <v>200</v>
      </c>
      <c r="D165" s="215" t="s">
        <v>81</v>
      </c>
      <c r="E165" s="209">
        <v>98000</v>
      </c>
    </row>
    <row r="166" spans="1:5" ht="23.25" customHeight="1">
      <c r="A166" s="197" t="s">
        <v>147</v>
      </c>
      <c r="B166" s="106" t="s">
        <v>347</v>
      </c>
      <c r="C166" s="216"/>
      <c r="D166" s="215"/>
      <c r="E166" s="208">
        <f>E167</f>
        <v>18400</v>
      </c>
    </row>
    <row r="167" spans="1:5" ht="30" customHeight="1">
      <c r="A167" s="225" t="s">
        <v>213</v>
      </c>
      <c r="B167" s="106" t="s">
        <v>347</v>
      </c>
      <c r="C167" s="216"/>
      <c r="D167" s="215"/>
      <c r="E167" s="209">
        <f>E168</f>
        <v>18400</v>
      </c>
    </row>
    <row r="168" spans="1:5" ht="21.75" customHeight="1">
      <c r="A168" s="223" t="s">
        <v>346</v>
      </c>
      <c r="B168" s="106" t="s">
        <v>347</v>
      </c>
      <c r="C168" s="216">
        <v>200</v>
      </c>
      <c r="D168" s="215" t="s">
        <v>146</v>
      </c>
      <c r="E168" s="209">
        <v>18400</v>
      </c>
    </row>
    <row r="169" spans="1:5" ht="31.5">
      <c r="A169" s="113" t="s">
        <v>90</v>
      </c>
      <c r="B169" s="117" t="s">
        <v>205</v>
      </c>
      <c r="C169" s="191"/>
      <c r="D169" s="192"/>
      <c r="E169" s="208">
        <f>E170</f>
        <v>3000</v>
      </c>
    </row>
    <row r="170" spans="1:5" ht="82.5" customHeight="1">
      <c r="A170" s="197" t="s">
        <v>221</v>
      </c>
      <c r="B170" s="117" t="s">
        <v>279</v>
      </c>
      <c r="C170" s="191"/>
      <c r="D170" s="192"/>
      <c r="E170" s="208">
        <f>E171</f>
        <v>3000</v>
      </c>
    </row>
    <row r="171" spans="1:5" ht="31.5">
      <c r="A171" s="225" t="s">
        <v>213</v>
      </c>
      <c r="B171" s="106" t="s">
        <v>280</v>
      </c>
      <c r="C171" s="216">
        <v>200</v>
      </c>
      <c r="D171" s="215"/>
      <c r="E171" s="209">
        <f>E172</f>
        <v>3000</v>
      </c>
    </row>
    <row r="172" spans="1:5">
      <c r="A172" s="223" t="s">
        <v>80</v>
      </c>
      <c r="B172" s="106" t="s">
        <v>280</v>
      </c>
      <c r="C172" s="216">
        <v>200</v>
      </c>
      <c r="D172" s="215" t="s">
        <v>81</v>
      </c>
      <c r="E172" s="209">
        <v>3000</v>
      </c>
    </row>
    <row r="173" spans="1:5" ht="31.5">
      <c r="A173" s="113" t="s">
        <v>211</v>
      </c>
      <c r="B173" s="117" t="s">
        <v>210</v>
      </c>
      <c r="C173" s="191"/>
      <c r="D173" s="192"/>
      <c r="E173" s="208">
        <f>E175</f>
        <v>4000</v>
      </c>
    </row>
    <row r="174" spans="1:5" ht="94.5">
      <c r="A174" s="197" t="s">
        <v>221</v>
      </c>
      <c r="B174" s="117" t="s">
        <v>281</v>
      </c>
      <c r="C174" s="191"/>
      <c r="D174" s="192"/>
      <c r="E174" s="208">
        <f>E175</f>
        <v>4000</v>
      </c>
    </row>
    <row r="175" spans="1:5" ht="31.5">
      <c r="A175" s="225" t="s">
        <v>213</v>
      </c>
      <c r="B175" s="106" t="s">
        <v>281</v>
      </c>
      <c r="C175" s="216">
        <v>200</v>
      </c>
      <c r="D175" s="215"/>
      <c r="E175" s="209">
        <f>E176</f>
        <v>4000</v>
      </c>
    </row>
    <row r="176" spans="1:5">
      <c r="A176" s="223" t="s">
        <v>80</v>
      </c>
      <c r="B176" s="106" t="s">
        <v>281</v>
      </c>
      <c r="C176" s="216">
        <v>200</v>
      </c>
      <c r="D176" s="215" t="s">
        <v>81</v>
      </c>
      <c r="E176" s="209">
        <v>4000</v>
      </c>
    </row>
    <row r="177" spans="1:5" ht="31.5">
      <c r="A177" s="113" t="s">
        <v>140</v>
      </c>
      <c r="B177" s="117" t="s">
        <v>207</v>
      </c>
      <c r="C177" s="191"/>
      <c r="D177" s="192"/>
      <c r="E177" s="208">
        <f>E180</f>
        <v>5000</v>
      </c>
    </row>
    <row r="178" spans="1:5" ht="94.5">
      <c r="A178" s="197" t="s">
        <v>221</v>
      </c>
      <c r="B178" s="239" t="s">
        <v>282</v>
      </c>
      <c r="C178" s="191"/>
      <c r="D178" s="192"/>
      <c r="E178" s="208">
        <f>E179</f>
        <v>5000</v>
      </c>
    </row>
    <row r="179" spans="1:5" ht="31.5">
      <c r="A179" s="225" t="s">
        <v>213</v>
      </c>
      <c r="B179" s="106" t="s">
        <v>282</v>
      </c>
      <c r="C179" s="216">
        <v>200</v>
      </c>
      <c r="D179" s="215"/>
      <c r="E179" s="208">
        <f>E180</f>
        <v>5000</v>
      </c>
    </row>
    <row r="180" spans="1:5">
      <c r="A180" s="240" t="s">
        <v>383</v>
      </c>
      <c r="B180" s="106" t="s">
        <v>282</v>
      </c>
      <c r="C180" s="216">
        <v>200</v>
      </c>
      <c r="D180" s="215" t="s">
        <v>72</v>
      </c>
      <c r="E180" s="209">
        <v>5000</v>
      </c>
    </row>
    <row r="181" spans="1:5">
      <c r="A181" s="241" t="s">
        <v>309</v>
      </c>
      <c r="B181" s="228" t="s">
        <v>198</v>
      </c>
      <c r="C181" s="216"/>
      <c r="D181" s="215"/>
      <c r="E181" s="209">
        <f>E182</f>
        <v>125000</v>
      </c>
    </row>
    <row r="182" spans="1:5">
      <c r="A182" s="201" t="s">
        <v>310</v>
      </c>
      <c r="B182" s="228" t="s">
        <v>199</v>
      </c>
      <c r="C182" s="216"/>
      <c r="D182" s="215"/>
      <c r="E182" s="209">
        <f>E183</f>
        <v>125000</v>
      </c>
    </row>
    <row r="183" spans="1:5" ht="31.5">
      <c r="A183" s="201" t="s">
        <v>335</v>
      </c>
      <c r="B183" s="228" t="s">
        <v>375</v>
      </c>
      <c r="C183" s="216">
        <v>321</v>
      </c>
      <c r="D183" s="215"/>
      <c r="E183" s="209">
        <f>E184</f>
        <v>125000</v>
      </c>
    </row>
    <row r="184" spans="1:5" ht="31.5">
      <c r="A184" s="201" t="s">
        <v>336</v>
      </c>
      <c r="B184" s="228" t="s">
        <v>375</v>
      </c>
      <c r="C184" s="216">
        <v>321</v>
      </c>
      <c r="D184" s="215" t="s">
        <v>312</v>
      </c>
      <c r="E184" s="209">
        <v>125000</v>
      </c>
    </row>
    <row r="185" spans="1:5">
      <c r="A185" s="113" t="s">
        <v>79</v>
      </c>
      <c r="B185" s="117"/>
      <c r="C185" s="191"/>
      <c r="D185" s="192"/>
      <c r="E185" s="211">
        <f>E12+E16+E20+E24+E28+E32+E39+E47+E51+E67+E72+E76+E80+E92+E95+E98+E106+E124+E134+E144+E154+E158+E162+E177+E59+E181+E173+E169+E63+E166+E55+E43+E36</f>
        <v>11631072.41</v>
      </c>
    </row>
    <row r="186" spans="1:5">
      <c r="A186" s="202"/>
      <c r="B186" s="202"/>
      <c r="C186" s="202"/>
      <c r="D186" s="203"/>
      <c r="E186" s="204"/>
    </row>
    <row r="187" spans="1:5">
      <c r="A187" s="202"/>
      <c r="B187" s="202"/>
      <c r="C187" s="202"/>
      <c r="D187" s="203"/>
      <c r="E187" s="204"/>
    </row>
    <row r="189" spans="1:5">
      <c r="A189" s="151" t="s">
        <v>340</v>
      </c>
      <c r="E189" s="21" t="s">
        <v>341</v>
      </c>
    </row>
  </sheetData>
  <mergeCells count="2">
    <mergeCell ref="A6:E6"/>
    <mergeCell ref="A7:F7"/>
  </mergeCells>
  <pageMargins left="0.7" right="0.7" top="0.75" bottom="0.75" header="0.3" footer="0.3"/>
  <pageSetup paperSize="9"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8"/>
  <sheetViews>
    <sheetView zoomScaleNormal="100" workbookViewId="0">
      <selection activeCell="F159" sqref="F159"/>
    </sheetView>
  </sheetViews>
  <sheetFormatPr defaultRowHeight="15.75"/>
  <cols>
    <col min="1" max="1" width="73.42578125" style="156" bestFit="1" customWidth="1"/>
    <col min="2" max="3" width="14.7109375" style="156" customWidth="1"/>
    <col min="4" max="4" width="17.28515625" style="24" customWidth="1"/>
    <col min="5" max="5" width="10" style="24" customWidth="1"/>
    <col min="6" max="6" width="19.7109375" style="21" bestFit="1" customWidth="1"/>
    <col min="7" max="16384" width="9.140625" style="93"/>
  </cols>
  <sheetData>
    <row r="1" spans="1:7">
      <c r="D1" s="23" t="s">
        <v>372</v>
      </c>
    </row>
    <row r="2" spans="1:7">
      <c r="D2" s="23" t="s">
        <v>390</v>
      </c>
    </row>
    <row r="3" spans="1:7">
      <c r="C3" s="263" t="s">
        <v>297</v>
      </c>
      <c r="D3" s="263"/>
      <c r="E3" s="263"/>
      <c r="F3" s="263"/>
      <c r="G3" s="263"/>
    </row>
    <row r="4" spans="1:7">
      <c r="C4" s="158" t="s">
        <v>344</v>
      </c>
      <c r="D4" s="158"/>
      <c r="E4" s="158"/>
      <c r="F4" s="158"/>
      <c r="G4" s="153"/>
    </row>
    <row r="5" spans="1:7">
      <c r="D5" s="23"/>
      <c r="E5" s="23"/>
    </row>
    <row r="6" spans="1:7" ht="14.25" customHeight="1">
      <c r="A6" s="260" t="s">
        <v>104</v>
      </c>
      <c r="B6" s="260"/>
      <c r="C6" s="261"/>
      <c r="D6" s="261"/>
      <c r="E6" s="261"/>
      <c r="F6" s="261"/>
    </row>
    <row r="7" spans="1:7" ht="51" customHeight="1">
      <c r="A7" s="260" t="s">
        <v>373</v>
      </c>
      <c r="B7" s="260"/>
      <c r="C7" s="260"/>
      <c r="D7" s="260"/>
      <c r="E7" s="260"/>
      <c r="F7" s="260"/>
    </row>
    <row r="8" spans="1:7">
      <c r="A8" s="159" t="s">
        <v>43</v>
      </c>
      <c r="B8" s="159" t="s">
        <v>43</v>
      </c>
      <c r="C8" s="159" t="s">
        <v>43</v>
      </c>
      <c r="D8" s="160" t="s">
        <v>43</v>
      </c>
      <c r="E8" s="160" t="s">
        <v>43</v>
      </c>
      <c r="F8" s="159"/>
    </row>
    <row r="9" spans="1:7" ht="21.75" customHeight="1">
      <c r="A9" s="264" t="s">
        <v>44</v>
      </c>
      <c r="B9" s="266" t="s">
        <v>103</v>
      </c>
      <c r="C9" s="266" t="s">
        <v>45</v>
      </c>
      <c r="D9" s="268" t="s">
        <v>83</v>
      </c>
      <c r="E9" s="270" t="s">
        <v>84</v>
      </c>
      <c r="F9" s="91" t="s">
        <v>3</v>
      </c>
    </row>
    <row r="10" spans="1:7">
      <c r="A10" s="265"/>
      <c r="B10" s="267"/>
      <c r="C10" s="267"/>
      <c r="D10" s="269"/>
      <c r="E10" s="271"/>
      <c r="F10" s="91">
        <v>2019</v>
      </c>
    </row>
    <row r="11" spans="1:7" ht="31.5">
      <c r="A11" s="31" t="s">
        <v>92</v>
      </c>
      <c r="B11" s="32" t="s">
        <v>102</v>
      </c>
      <c r="C11" s="32"/>
      <c r="D11" s="33"/>
      <c r="E11" s="33"/>
      <c r="F11" s="82"/>
    </row>
    <row r="12" spans="1:7">
      <c r="A12" s="17" t="s">
        <v>46</v>
      </c>
      <c r="B12" s="32" t="s">
        <v>102</v>
      </c>
      <c r="C12" s="32" t="s">
        <v>225</v>
      </c>
      <c r="D12" s="33"/>
      <c r="E12" s="33"/>
      <c r="F12" s="44">
        <f>F13+F18+F37+F40+F32</f>
        <v>4207519.2</v>
      </c>
    </row>
    <row r="13" spans="1:7" ht="31.5">
      <c r="A13" s="17" t="s">
        <v>48</v>
      </c>
      <c r="B13" s="32" t="s">
        <v>102</v>
      </c>
      <c r="C13" s="32" t="s">
        <v>226</v>
      </c>
      <c r="D13" s="33"/>
      <c r="E13" s="33"/>
      <c r="F13" s="44">
        <f>F14</f>
        <v>710035.56</v>
      </c>
    </row>
    <row r="14" spans="1:7">
      <c r="A14" s="17" t="s">
        <v>202</v>
      </c>
      <c r="B14" s="32" t="s">
        <v>102</v>
      </c>
      <c r="C14" s="32" t="s">
        <v>226</v>
      </c>
      <c r="D14" s="33" t="s">
        <v>198</v>
      </c>
      <c r="E14" s="33"/>
      <c r="F14" s="44">
        <f>F15</f>
        <v>710035.56</v>
      </c>
    </row>
    <row r="15" spans="1:7">
      <c r="A15" s="37" t="s">
        <v>85</v>
      </c>
      <c r="B15" s="32" t="s">
        <v>102</v>
      </c>
      <c r="C15" s="32" t="s">
        <v>226</v>
      </c>
      <c r="D15" s="33" t="s">
        <v>191</v>
      </c>
      <c r="E15" s="33"/>
      <c r="F15" s="43">
        <f>F16</f>
        <v>710035.56</v>
      </c>
    </row>
    <row r="16" spans="1:7" ht="31.5">
      <c r="A16" s="122" t="s">
        <v>214</v>
      </c>
      <c r="B16" s="111" t="s">
        <v>102</v>
      </c>
      <c r="C16" s="35" t="s">
        <v>226</v>
      </c>
      <c r="D16" s="112" t="s">
        <v>264</v>
      </c>
      <c r="E16" s="112"/>
      <c r="F16" s="29">
        <f>F17</f>
        <v>710035.56</v>
      </c>
    </row>
    <row r="17" spans="1:6" ht="63">
      <c r="A17" s="80" t="s">
        <v>227</v>
      </c>
      <c r="B17" s="111" t="s">
        <v>102</v>
      </c>
      <c r="C17" s="111" t="s">
        <v>226</v>
      </c>
      <c r="D17" s="112" t="s">
        <v>264</v>
      </c>
      <c r="E17" s="112">
        <v>100</v>
      </c>
      <c r="F17" s="29">
        <v>710035.56</v>
      </c>
    </row>
    <row r="18" spans="1:6" ht="47.25">
      <c r="A18" s="113" t="s">
        <v>50</v>
      </c>
      <c r="B18" s="114" t="s">
        <v>102</v>
      </c>
      <c r="C18" s="115" t="s">
        <v>228</v>
      </c>
      <c r="D18" s="116"/>
      <c r="E18" s="117"/>
      <c r="F18" s="44">
        <f>F19+F27</f>
        <v>2843455.62</v>
      </c>
    </row>
    <row r="19" spans="1:6">
      <c r="A19" s="113" t="s">
        <v>202</v>
      </c>
      <c r="B19" s="114" t="s">
        <v>102</v>
      </c>
      <c r="C19" s="115" t="s">
        <v>228</v>
      </c>
      <c r="D19" s="116" t="s">
        <v>198</v>
      </c>
      <c r="E19" s="117"/>
      <c r="F19" s="44">
        <f>F20</f>
        <v>2811455.62</v>
      </c>
    </row>
    <row r="20" spans="1:6">
      <c r="A20" s="113" t="s">
        <v>86</v>
      </c>
      <c r="B20" s="114" t="s">
        <v>102</v>
      </c>
      <c r="C20" s="115" t="s">
        <v>228</v>
      </c>
      <c r="D20" s="117" t="s">
        <v>192</v>
      </c>
      <c r="E20" s="117"/>
      <c r="F20" s="44">
        <f>F21+F23+F25</f>
        <v>2811455.62</v>
      </c>
    </row>
    <row r="21" spans="1:6" ht="31.5">
      <c r="A21" s="122" t="s">
        <v>214</v>
      </c>
      <c r="B21" s="111" t="s">
        <v>102</v>
      </c>
      <c r="C21" s="104" t="s">
        <v>51</v>
      </c>
      <c r="D21" s="106" t="s">
        <v>265</v>
      </c>
      <c r="E21" s="106"/>
      <c r="F21" s="42">
        <f>F22</f>
        <v>2419455.62</v>
      </c>
    </row>
    <row r="22" spans="1:6" ht="63">
      <c r="A22" s="80" t="s">
        <v>227</v>
      </c>
      <c r="B22" s="111" t="s">
        <v>102</v>
      </c>
      <c r="C22" s="104" t="s">
        <v>51</v>
      </c>
      <c r="D22" s="106" t="s">
        <v>286</v>
      </c>
      <c r="E22" s="106">
        <v>100</v>
      </c>
      <c r="F22" s="42">
        <v>2419455.62</v>
      </c>
    </row>
    <row r="23" spans="1:6">
      <c r="A23" s="124" t="s">
        <v>220</v>
      </c>
      <c r="B23" s="111" t="s">
        <v>102</v>
      </c>
      <c r="C23" s="104" t="s">
        <v>51</v>
      </c>
      <c r="D23" s="41" t="s">
        <v>266</v>
      </c>
      <c r="E23" s="106"/>
      <c r="F23" s="42">
        <f>F24</f>
        <v>360000</v>
      </c>
    </row>
    <row r="24" spans="1:6" ht="31.5">
      <c r="A24" s="119" t="s">
        <v>213</v>
      </c>
      <c r="B24" s="35" t="s">
        <v>102</v>
      </c>
      <c r="C24" s="40" t="s">
        <v>51</v>
      </c>
      <c r="D24" s="41" t="s">
        <v>266</v>
      </c>
      <c r="E24" s="36">
        <v>200</v>
      </c>
      <c r="F24" s="29">
        <v>360000</v>
      </c>
    </row>
    <row r="25" spans="1:6" ht="52.5" customHeight="1">
      <c r="A25" s="126" t="s">
        <v>221</v>
      </c>
      <c r="B25" s="35" t="s">
        <v>102</v>
      </c>
      <c r="C25" s="40" t="s">
        <v>229</v>
      </c>
      <c r="D25" s="41" t="s">
        <v>267</v>
      </c>
      <c r="E25" s="36"/>
      <c r="F25" s="29">
        <f>F26</f>
        <v>32000</v>
      </c>
    </row>
    <row r="26" spans="1:6">
      <c r="A26" s="78" t="s">
        <v>219</v>
      </c>
      <c r="B26" s="35" t="s">
        <v>102</v>
      </c>
      <c r="C26" s="40" t="s">
        <v>51</v>
      </c>
      <c r="D26" s="41" t="s">
        <v>267</v>
      </c>
      <c r="E26" s="36">
        <v>800</v>
      </c>
      <c r="F26" s="29">
        <v>32000</v>
      </c>
    </row>
    <row r="27" spans="1:6">
      <c r="A27" s="79" t="s">
        <v>151</v>
      </c>
      <c r="B27" s="32" t="s">
        <v>102</v>
      </c>
      <c r="C27" s="38" t="s">
        <v>51</v>
      </c>
      <c r="D27" s="39" t="s">
        <v>181</v>
      </c>
      <c r="E27" s="39"/>
      <c r="F27" s="44">
        <f>F28</f>
        <v>32000</v>
      </c>
    </row>
    <row r="28" spans="1:6" ht="31.5">
      <c r="A28" s="79" t="s">
        <v>356</v>
      </c>
      <c r="B28" s="35" t="s">
        <v>102</v>
      </c>
      <c r="C28" s="40" t="s">
        <v>51</v>
      </c>
      <c r="D28" s="41" t="s">
        <v>230</v>
      </c>
      <c r="E28" s="41"/>
      <c r="F28" s="42">
        <f>F29</f>
        <v>32000</v>
      </c>
    </row>
    <row r="29" spans="1:6">
      <c r="A29" s="127" t="s">
        <v>231</v>
      </c>
      <c r="B29" s="35" t="s">
        <v>102</v>
      </c>
      <c r="C29" s="40" t="s">
        <v>229</v>
      </c>
      <c r="D29" s="41" t="s">
        <v>183</v>
      </c>
      <c r="E29" s="41"/>
      <c r="F29" s="42">
        <f>F30</f>
        <v>32000</v>
      </c>
    </row>
    <row r="30" spans="1:6" ht="63">
      <c r="A30" s="126" t="s">
        <v>221</v>
      </c>
      <c r="B30" s="35" t="s">
        <v>203</v>
      </c>
      <c r="C30" s="40" t="s">
        <v>229</v>
      </c>
      <c r="D30" s="41" t="s">
        <v>254</v>
      </c>
      <c r="E30" s="41"/>
      <c r="F30" s="42">
        <f>F31</f>
        <v>32000</v>
      </c>
    </row>
    <row r="31" spans="1:6" ht="31.5">
      <c r="A31" s="119" t="s">
        <v>213</v>
      </c>
      <c r="B31" s="35" t="s">
        <v>102</v>
      </c>
      <c r="C31" s="40" t="s">
        <v>51</v>
      </c>
      <c r="D31" s="41" t="s">
        <v>287</v>
      </c>
      <c r="E31" s="41">
        <v>200</v>
      </c>
      <c r="F31" s="42">
        <v>32000</v>
      </c>
    </row>
    <row r="32" spans="1:6" ht="34.5" customHeight="1">
      <c r="A32" s="17" t="s">
        <v>52</v>
      </c>
      <c r="B32" s="32" t="s">
        <v>102</v>
      </c>
      <c r="C32" s="38" t="s">
        <v>53</v>
      </c>
      <c r="D32" s="39"/>
      <c r="E32" s="39"/>
      <c r="F32" s="44">
        <f>F34</f>
        <v>598328.02</v>
      </c>
    </row>
    <row r="33" spans="1:6" ht="34.5" customHeight="1">
      <c r="A33" s="17" t="s">
        <v>202</v>
      </c>
      <c r="B33" s="32" t="s">
        <v>102</v>
      </c>
      <c r="C33" s="38" t="s">
        <v>232</v>
      </c>
      <c r="D33" s="39" t="s">
        <v>201</v>
      </c>
      <c r="E33" s="39"/>
      <c r="F33" s="44">
        <f>F34</f>
        <v>598328.02</v>
      </c>
    </row>
    <row r="34" spans="1:6" ht="31.5">
      <c r="A34" s="34" t="s">
        <v>87</v>
      </c>
      <c r="B34" s="35" t="s">
        <v>102</v>
      </c>
      <c r="C34" s="40" t="s">
        <v>53</v>
      </c>
      <c r="D34" s="41" t="s">
        <v>193</v>
      </c>
      <c r="E34" s="41"/>
      <c r="F34" s="42">
        <f>F36</f>
        <v>598328.02</v>
      </c>
    </row>
    <row r="35" spans="1:6" ht="63">
      <c r="A35" s="126" t="s">
        <v>221</v>
      </c>
      <c r="B35" s="35" t="s">
        <v>102</v>
      </c>
      <c r="C35" s="40" t="s">
        <v>53</v>
      </c>
      <c r="D35" s="41" t="s">
        <v>262</v>
      </c>
      <c r="E35" s="41"/>
      <c r="F35" s="42">
        <f>F36</f>
        <v>598328.02</v>
      </c>
    </row>
    <row r="36" spans="1:6">
      <c r="A36" s="34" t="s">
        <v>216</v>
      </c>
      <c r="B36" s="35" t="s">
        <v>102</v>
      </c>
      <c r="C36" s="40" t="s">
        <v>53</v>
      </c>
      <c r="D36" s="41" t="s">
        <v>262</v>
      </c>
      <c r="E36" s="41">
        <v>500</v>
      </c>
      <c r="F36" s="42">
        <v>598328.02</v>
      </c>
    </row>
    <row r="37" spans="1:6">
      <c r="A37" s="17" t="s">
        <v>54</v>
      </c>
      <c r="B37" s="32" t="s">
        <v>102</v>
      </c>
      <c r="C37" s="38" t="s">
        <v>55</v>
      </c>
      <c r="D37" s="39"/>
      <c r="E37" s="39"/>
      <c r="F37" s="44">
        <f>F38</f>
        <v>5000</v>
      </c>
    </row>
    <row r="38" spans="1:6" ht="31.5">
      <c r="A38" s="34" t="s">
        <v>218</v>
      </c>
      <c r="B38" s="35" t="s">
        <v>102</v>
      </c>
      <c r="C38" s="40" t="s">
        <v>55</v>
      </c>
      <c r="D38" s="41" t="s">
        <v>263</v>
      </c>
      <c r="E38" s="41"/>
      <c r="F38" s="42">
        <f>F39</f>
        <v>5000</v>
      </c>
    </row>
    <row r="39" spans="1:6">
      <c r="A39" s="80" t="s">
        <v>219</v>
      </c>
      <c r="B39" s="35" t="s">
        <v>102</v>
      </c>
      <c r="C39" s="40" t="s">
        <v>55</v>
      </c>
      <c r="D39" s="39" t="s">
        <v>263</v>
      </c>
      <c r="E39" s="41">
        <v>800</v>
      </c>
      <c r="F39" s="42">
        <v>5000</v>
      </c>
    </row>
    <row r="40" spans="1:6" ht="37.5" customHeight="1">
      <c r="A40" s="79" t="s">
        <v>144</v>
      </c>
      <c r="B40" s="32" t="s">
        <v>102</v>
      </c>
      <c r="C40" s="38" t="s">
        <v>145</v>
      </c>
      <c r="D40" s="39"/>
      <c r="E40" s="39"/>
      <c r="F40" s="44">
        <f>F42</f>
        <v>50700</v>
      </c>
    </row>
    <row r="41" spans="1:6">
      <c r="A41" s="79" t="s">
        <v>202</v>
      </c>
      <c r="B41" s="32" t="s">
        <v>102</v>
      </c>
      <c r="C41" s="38" t="s">
        <v>233</v>
      </c>
      <c r="D41" s="39" t="s">
        <v>201</v>
      </c>
      <c r="E41" s="39"/>
      <c r="F41" s="44">
        <f>F42</f>
        <v>50700</v>
      </c>
    </row>
    <row r="42" spans="1:6" ht="78.75">
      <c r="A42" s="81" t="s">
        <v>152</v>
      </c>
      <c r="B42" s="35" t="s">
        <v>102</v>
      </c>
      <c r="C42" s="40" t="s">
        <v>145</v>
      </c>
      <c r="D42" s="41" t="s">
        <v>189</v>
      </c>
      <c r="E42" s="41"/>
      <c r="F42" s="42">
        <f>F43</f>
        <v>50700</v>
      </c>
    </row>
    <row r="43" spans="1:6" ht="31.5">
      <c r="A43" s="80" t="s">
        <v>154</v>
      </c>
      <c r="B43" s="35" t="s">
        <v>102</v>
      </c>
      <c r="C43" s="40" t="s">
        <v>145</v>
      </c>
      <c r="D43" s="41" t="s">
        <v>189</v>
      </c>
      <c r="E43" s="41">
        <v>200</v>
      </c>
      <c r="F43" s="42">
        <v>50700</v>
      </c>
    </row>
    <row r="44" spans="1:6">
      <c r="A44" s="17" t="s">
        <v>99</v>
      </c>
      <c r="B44" s="26" t="s">
        <v>102</v>
      </c>
      <c r="C44" s="38" t="s">
        <v>100</v>
      </c>
      <c r="D44" s="39"/>
      <c r="E44" s="39"/>
      <c r="F44" s="44">
        <f>F46</f>
        <v>115100</v>
      </c>
    </row>
    <row r="45" spans="1:6">
      <c r="A45" s="79" t="s">
        <v>202</v>
      </c>
      <c r="B45" s="26" t="s">
        <v>102</v>
      </c>
      <c r="C45" s="38" t="s">
        <v>100</v>
      </c>
      <c r="D45" s="39" t="s">
        <v>217</v>
      </c>
      <c r="E45" s="39"/>
      <c r="F45" s="44">
        <f>F46</f>
        <v>115100</v>
      </c>
    </row>
    <row r="46" spans="1:6">
      <c r="A46" s="34" t="s">
        <v>98</v>
      </c>
      <c r="B46" s="40" t="s">
        <v>102</v>
      </c>
      <c r="C46" s="40" t="s">
        <v>97</v>
      </c>
      <c r="D46" s="41" t="s">
        <v>234</v>
      </c>
      <c r="E46" s="41"/>
      <c r="F46" s="42">
        <f>F47</f>
        <v>115100</v>
      </c>
    </row>
    <row r="47" spans="1:6" ht="47.25">
      <c r="A47" s="28" t="s">
        <v>96</v>
      </c>
      <c r="B47" s="40" t="s">
        <v>102</v>
      </c>
      <c r="C47" s="40" t="s">
        <v>97</v>
      </c>
      <c r="D47" s="41" t="s">
        <v>190</v>
      </c>
      <c r="E47" s="41"/>
      <c r="F47" s="42">
        <f>F48+F49</f>
        <v>115100</v>
      </c>
    </row>
    <row r="48" spans="1:6" ht="63">
      <c r="A48" s="80" t="s">
        <v>227</v>
      </c>
      <c r="B48" s="40" t="s">
        <v>102</v>
      </c>
      <c r="C48" s="40" t="s">
        <v>97</v>
      </c>
      <c r="D48" s="41" t="s">
        <v>190</v>
      </c>
      <c r="E48" s="41">
        <v>100</v>
      </c>
      <c r="F48" s="42">
        <v>112100</v>
      </c>
    </row>
    <row r="49" spans="1:6" ht="31.5">
      <c r="A49" s="119" t="s">
        <v>213</v>
      </c>
      <c r="B49" s="40" t="s">
        <v>102</v>
      </c>
      <c r="C49" s="40" t="s">
        <v>97</v>
      </c>
      <c r="D49" s="41" t="s">
        <v>190</v>
      </c>
      <c r="E49" s="41">
        <v>200</v>
      </c>
      <c r="F49" s="42">
        <v>3000</v>
      </c>
    </row>
    <row r="50" spans="1:6" ht="31.5">
      <c r="A50" s="17" t="s">
        <v>56</v>
      </c>
      <c r="B50" s="38" t="s">
        <v>102</v>
      </c>
      <c r="C50" s="38" t="s">
        <v>57</v>
      </c>
      <c r="D50" s="97"/>
      <c r="E50" s="39"/>
      <c r="F50" s="44">
        <f>F51+F61</f>
        <v>1115570.53</v>
      </c>
    </row>
    <row r="51" spans="1:6" ht="31.5">
      <c r="A51" s="17" t="s">
        <v>58</v>
      </c>
      <c r="B51" s="38" t="s">
        <v>102</v>
      </c>
      <c r="C51" s="38" t="s">
        <v>59</v>
      </c>
      <c r="D51" s="96"/>
      <c r="E51" s="39"/>
      <c r="F51" s="44">
        <f>F52+F56</f>
        <v>6000</v>
      </c>
    </row>
    <row r="52" spans="1:6">
      <c r="A52" s="118" t="s">
        <v>202</v>
      </c>
      <c r="B52" s="38" t="s">
        <v>102</v>
      </c>
      <c r="C52" s="38" t="s">
        <v>59</v>
      </c>
      <c r="D52" s="97" t="s">
        <v>198</v>
      </c>
      <c r="E52" s="39"/>
      <c r="F52" s="44">
        <f>F54</f>
        <v>3000</v>
      </c>
    </row>
    <row r="53" spans="1:6" ht="31.5">
      <c r="A53" s="37" t="s">
        <v>224</v>
      </c>
      <c r="B53" s="38" t="s">
        <v>102</v>
      </c>
      <c r="C53" s="38" t="s">
        <v>59</v>
      </c>
      <c r="D53" s="97" t="s">
        <v>199</v>
      </c>
      <c r="E53" s="39"/>
      <c r="F53" s="44">
        <f>F54</f>
        <v>3000</v>
      </c>
    </row>
    <row r="54" spans="1:6" ht="47.25">
      <c r="A54" s="83" t="s">
        <v>209</v>
      </c>
      <c r="B54" s="40" t="s">
        <v>102</v>
      </c>
      <c r="C54" s="40" t="s">
        <v>59</v>
      </c>
      <c r="D54" s="96" t="s">
        <v>277</v>
      </c>
      <c r="E54" s="41"/>
      <c r="F54" s="42">
        <f>F55</f>
        <v>3000</v>
      </c>
    </row>
    <row r="55" spans="1:6" ht="31.5">
      <c r="A55" s="119" t="s">
        <v>213</v>
      </c>
      <c r="B55" s="40" t="s">
        <v>102</v>
      </c>
      <c r="C55" s="40" t="s">
        <v>59</v>
      </c>
      <c r="D55" s="96" t="s">
        <v>277</v>
      </c>
      <c r="E55" s="41">
        <v>200</v>
      </c>
      <c r="F55" s="42">
        <v>3000</v>
      </c>
    </row>
    <row r="56" spans="1:6" ht="36" customHeight="1">
      <c r="A56" s="37" t="s">
        <v>151</v>
      </c>
      <c r="B56" s="40" t="s">
        <v>102</v>
      </c>
      <c r="C56" s="88" t="s">
        <v>59</v>
      </c>
      <c r="D56" s="97" t="s">
        <v>181</v>
      </c>
      <c r="E56" s="89"/>
      <c r="F56" s="44">
        <f>F57</f>
        <v>3000</v>
      </c>
    </row>
    <row r="57" spans="1:6" ht="63" customHeight="1">
      <c r="A57" s="79" t="s">
        <v>357</v>
      </c>
      <c r="B57" s="38" t="s">
        <v>102</v>
      </c>
      <c r="C57" s="85" t="s">
        <v>59</v>
      </c>
      <c r="D57" s="97" t="s">
        <v>188</v>
      </c>
      <c r="E57" s="86"/>
      <c r="F57" s="44">
        <f>F60</f>
        <v>3000</v>
      </c>
    </row>
    <row r="58" spans="1:6" ht="47.25">
      <c r="A58" s="129" t="s">
        <v>238</v>
      </c>
      <c r="B58" s="38" t="s">
        <v>102</v>
      </c>
      <c r="C58" s="85" t="s">
        <v>59</v>
      </c>
      <c r="D58" s="87" t="s">
        <v>188</v>
      </c>
      <c r="E58" s="144"/>
      <c r="F58" s="44">
        <f>F59</f>
        <v>3000</v>
      </c>
    </row>
    <row r="59" spans="1:6" ht="63">
      <c r="A59" s="126" t="s">
        <v>221</v>
      </c>
      <c r="B59" s="40" t="s">
        <v>102</v>
      </c>
      <c r="C59" s="88" t="s">
        <v>59</v>
      </c>
      <c r="D59" s="96" t="s">
        <v>261</v>
      </c>
      <c r="E59" s="89"/>
      <c r="F59" s="42">
        <f>F60</f>
        <v>3000</v>
      </c>
    </row>
    <row r="60" spans="1:6" ht="31.5">
      <c r="A60" s="119" t="s">
        <v>213</v>
      </c>
      <c r="B60" s="40" t="s">
        <v>102</v>
      </c>
      <c r="C60" s="88" t="s">
        <v>59</v>
      </c>
      <c r="D60" s="96" t="s">
        <v>261</v>
      </c>
      <c r="E60" s="89">
        <v>200</v>
      </c>
      <c r="F60" s="42">
        <v>3000</v>
      </c>
    </row>
    <row r="61" spans="1:6" ht="54" customHeight="1">
      <c r="A61" s="37" t="s">
        <v>60</v>
      </c>
      <c r="B61" s="38" t="s">
        <v>102</v>
      </c>
      <c r="C61" s="38" t="s">
        <v>61</v>
      </c>
      <c r="D61" s="128"/>
      <c r="E61" s="39"/>
      <c r="F61" s="44">
        <f>F63+F68</f>
        <v>1109570.53</v>
      </c>
    </row>
    <row r="62" spans="1:6" ht="33.75" customHeight="1">
      <c r="A62" s="37" t="s">
        <v>202</v>
      </c>
      <c r="B62" s="38" t="s">
        <v>102</v>
      </c>
      <c r="C62" s="38" t="s">
        <v>61</v>
      </c>
      <c r="D62" s="39" t="s">
        <v>198</v>
      </c>
      <c r="E62" s="39"/>
      <c r="F62" s="44">
        <f>F63</f>
        <v>1087570.53</v>
      </c>
    </row>
    <row r="63" spans="1:6" ht="54" customHeight="1">
      <c r="A63" s="110" t="s">
        <v>150</v>
      </c>
      <c r="B63" s="38" t="s">
        <v>102</v>
      </c>
      <c r="C63" s="38" t="s">
        <v>61</v>
      </c>
      <c r="D63" s="39" t="s">
        <v>196</v>
      </c>
      <c r="E63" s="39"/>
      <c r="F63" s="44">
        <f>F64+F66+F73</f>
        <v>1087570.53</v>
      </c>
    </row>
    <row r="64" spans="1:6" ht="47.25">
      <c r="A64" s="123" t="s">
        <v>308</v>
      </c>
      <c r="B64" s="40" t="s">
        <v>102</v>
      </c>
      <c r="C64" s="40" t="s">
        <v>61</v>
      </c>
      <c r="D64" s="41" t="s">
        <v>289</v>
      </c>
      <c r="E64" s="41"/>
      <c r="F64" s="42">
        <f>F65</f>
        <v>906570.53</v>
      </c>
    </row>
    <row r="65" spans="1:6" ht="63">
      <c r="A65" s="80" t="s">
        <v>227</v>
      </c>
      <c r="B65" s="40" t="s">
        <v>102</v>
      </c>
      <c r="C65" s="40" t="s">
        <v>61</v>
      </c>
      <c r="D65" s="41" t="s">
        <v>289</v>
      </c>
      <c r="E65" s="41">
        <v>100</v>
      </c>
      <c r="F65" s="42">
        <v>906570.53</v>
      </c>
    </row>
    <row r="66" spans="1:6" ht="31.5">
      <c r="A66" s="80" t="s">
        <v>223</v>
      </c>
      <c r="B66" s="40" t="s">
        <v>102</v>
      </c>
      <c r="C66" s="40" t="s">
        <v>61</v>
      </c>
      <c r="D66" s="41" t="s">
        <v>290</v>
      </c>
      <c r="E66" s="41"/>
      <c r="F66" s="42">
        <f>F67</f>
        <v>180000</v>
      </c>
    </row>
    <row r="67" spans="1:6" ht="31.5">
      <c r="A67" s="119" t="s">
        <v>213</v>
      </c>
      <c r="B67" s="40" t="s">
        <v>102</v>
      </c>
      <c r="C67" s="40" t="s">
        <v>61</v>
      </c>
      <c r="D67" s="41" t="s">
        <v>290</v>
      </c>
      <c r="E67" s="41">
        <v>200</v>
      </c>
      <c r="F67" s="42">
        <v>180000</v>
      </c>
    </row>
    <row r="68" spans="1:6">
      <c r="A68" s="79" t="s">
        <v>151</v>
      </c>
      <c r="B68" s="40" t="s">
        <v>102</v>
      </c>
      <c r="C68" s="40"/>
      <c r="D68" s="41" t="s">
        <v>181</v>
      </c>
      <c r="E68" s="41"/>
      <c r="F68" s="44">
        <f>F69</f>
        <v>22000</v>
      </c>
    </row>
    <row r="69" spans="1:6" ht="47.25">
      <c r="A69" s="37" t="s">
        <v>358</v>
      </c>
      <c r="B69" s="40" t="s">
        <v>102</v>
      </c>
      <c r="C69" s="40" t="s">
        <v>61</v>
      </c>
      <c r="D69" s="41" t="s">
        <v>182</v>
      </c>
      <c r="E69" s="41"/>
      <c r="F69" s="42">
        <f>F70</f>
        <v>22000</v>
      </c>
    </row>
    <row r="70" spans="1:6" ht="30">
      <c r="A70" s="130" t="s">
        <v>242</v>
      </c>
      <c r="B70" s="40" t="s">
        <v>102</v>
      </c>
      <c r="C70" s="40" t="s">
        <v>61</v>
      </c>
      <c r="D70" s="41" t="s">
        <v>182</v>
      </c>
      <c r="E70" s="41"/>
      <c r="F70" s="42">
        <f>F71</f>
        <v>22000</v>
      </c>
    </row>
    <row r="71" spans="1:6" ht="63">
      <c r="A71" s="126" t="s">
        <v>221</v>
      </c>
      <c r="B71" s="40" t="s">
        <v>102</v>
      </c>
      <c r="C71" s="40" t="s">
        <v>61</v>
      </c>
      <c r="D71" s="41" t="s">
        <v>256</v>
      </c>
      <c r="E71" s="41"/>
      <c r="F71" s="42">
        <f>F72</f>
        <v>22000</v>
      </c>
    </row>
    <row r="72" spans="1:6" ht="31.5">
      <c r="A72" s="119" t="s">
        <v>213</v>
      </c>
      <c r="B72" s="40" t="s">
        <v>102</v>
      </c>
      <c r="C72" s="40" t="s">
        <v>61</v>
      </c>
      <c r="D72" s="41" t="s">
        <v>256</v>
      </c>
      <c r="E72" s="41">
        <v>200</v>
      </c>
      <c r="F72" s="42">
        <v>22000</v>
      </c>
    </row>
    <row r="73" spans="1:6" ht="63">
      <c r="A73" s="126" t="s">
        <v>221</v>
      </c>
      <c r="B73" s="40" t="s">
        <v>102</v>
      </c>
      <c r="C73" s="40" t="s">
        <v>61</v>
      </c>
      <c r="D73" s="41" t="s">
        <v>291</v>
      </c>
      <c r="E73" s="41"/>
      <c r="F73" s="42">
        <f>F74</f>
        <v>1000</v>
      </c>
    </row>
    <row r="74" spans="1:6">
      <c r="A74" s="78" t="s">
        <v>219</v>
      </c>
      <c r="B74" s="40" t="s">
        <v>102</v>
      </c>
      <c r="C74" s="40" t="s">
        <v>61</v>
      </c>
      <c r="D74" s="41" t="s">
        <v>291</v>
      </c>
      <c r="E74" s="41">
        <v>800</v>
      </c>
      <c r="F74" s="42">
        <v>1000</v>
      </c>
    </row>
    <row r="75" spans="1:6">
      <c r="A75" s="17" t="s">
        <v>62</v>
      </c>
      <c r="B75" s="38" t="s">
        <v>102</v>
      </c>
      <c r="C75" s="38" t="s">
        <v>63</v>
      </c>
      <c r="D75" s="39"/>
      <c r="E75" s="39"/>
      <c r="F75" s="44">
        <f>F76+F99</f>
        <v>3280595.97</v>
      </c>
    </row>
    <row r="76" spans="1:6">
      <c r="A76" s="34" t="s">
        <v>64</v>
      </c>
      <c r="B76" s="40" t="s">
        <v>102</v>
      </c>
      <c r="C76" s="40" t="s">
        <v>65</v>
      </c>
      <c r="D76" s="41"/>
      <c r="E76" s="41"/>
      <c r="F76" s="42">
        <f>F77+F89+F97</f>
        <v>3257195.97</v>
      </c>
    </row>
    <row r="77" spans="1:6">
      <c r="A77" s="79" t="s">
        <v>151</v>
      </c>
      <c r="B77" s="38" t="s">
        <v>102</v>
      </c>
      <c r="C77" s="38" t="s">
        <v>65</v>
      </c>
      <c r="D77" s="38" t="s">
        <v>181</v>
      </c>
      <c r="E77" s="39"/>
      <c r="F77" s="44">
        <f>F78+F85+F82</f>
        <v>2562752.37</v>
      </c>
    </row>
    <row r="78" spans="1:6" ht="47.25">
      <c r="A78" s="83" t="s">
        <v>352</v>
      </c>
      <c r="B78" s="40" t="s">
        <v>102</v>
      </c>
      <c r="C78" s="40" t="s">
        <v>65</v>
      </c>
      <c r="D78" s="40" t="s">
        <v>180</v>
      </c>
      <c r="E78" s="41"/>
      <c r="F78" s="42">
        <f>F81</f>
        <v>0</v>
      </c>
    </row>
    <row r="79" spans="1:6" ht="30">
      <c r="A79" s="130" t="s">
        <v>241</v>
      </c>
      <c r="B79" s="40" t="s">
        <v>102</v>
      </c>
      <c r="C79" s="40" t="s">
        <v>65</v>
      </c>
      <c r="D79" s="40" t="s">
        <v>180</v>
      </c>
      <c r="E79" s="41"/>
      <c r="F79" s="42">
        <f>F80</f>
        <v>0</v>
      </c>
    </row>
    <row r="80" spans="1:6" ht="63">
      <c r="A80" s="126" t="s">
        <v>221</v>
      </c>
      <c r="B80" s="40" t="s">
        <v>203</v>
      </c>
      <c r="C80" s="40" t="s">
        <v>235</v>
      </c>
      <c r="D80" s="40" t="s">
        <v>257</v>
      </c>
      <c r="E80" s="41"/>
      <c r="F80" s="42">
        <f>F81</f>
        <v>0</v>
      </c>
    </row>
    <row r="81" spans="1:6" ht="31.5">
      <c r="A81" s="119" t="s">
        <v>213</v>
      </c>
      <c r="B81" s="40" t="s">
        <v>102</v>
      </c>
      <c r="C81" s="40" t="s">
        <v>65</v>
      </c>
      <c r="D81" s="40" t="s">
        <v>257</v>
      </c>
      <c r="E81" s="41">
        <v>200</v>
      </c>
      <c r="F81" s="42">
        <v>0</v>
      </c>
    </row>
    <row r="82" spans="1:6" ht="63">
      <c r="A82" s="84" t="s">
        <v>351</v>
      </c>
      <c r="B82" s="38" t="s">
        <v>102</v>
      </c>
      <c r="C82" s="38" t="s">
        <v>65</v>
      </c>
      <c r="D82" s="38" t="s">
        <v>181</v>
      </c>
      <c r="E82" s="39"/>
      <c r="F82" s="44">
        <f>F83</f>
        <v>16500</v>
      </c>
    </row>
    <row r="83" spans="1:6" ht="47.25">
      <c r="A83" s="119" t="s">
        <v>326</v>
      </c>
      <c r="B83" s="40" t="s">
        <v>102</v>
      </c>
      <c r="C83" s="40" t="s">
        <v>65</v>
      </c>
      <c r="D83" s="40" t="s">
        <v>327</v>
      </c>
      <c r="E83" s="41"/>
      <c r="F83" s="42">
        <f>F84</f>
        <v>16500</v>
      </c>
    </row>
    <row r="84" spans="1:6" ht="31.5">
      <c r="A84" s="119" t="s">
        <v>213</v>
      </c>
      <c r="B84" s="40" t="s">
        <v>102</v>
      </c>
      <c r="C84" s="40" t="s">
        <v>65</v>
      </c>
      <c r="D84" s="40" t="s">
        <v>327</v>
      </c>
      <c r="E84" s="41">
        <v>200</v>
      </c>
      <c r="F84" s="42">
        <v>16500</v>
      </c>
    </row>
    <row r="85" spans="1:6" ht="47.25">
      <c r="A85" s="84" t="s">
        <v>350</v>
      </c>
      <c r="B85" s="38" t="s">
        <v>102</v>
      </c>
      <c r="C85" s="38" t="s">
        <v>65</v>
      </c>
      <c r="D85" s="38" t="s">
        <v>184</v>
      </c>
      <c r="E85" s="39"/>
      <c r="F85" s="44">
        <f>F86</f>
        <v>2546252.37</v>
      </c>
    </row>
    <row r="86" spans="1:6">
      <c r="A86" s="130" t="s">
        <v>240</v>
      </c>
      <c r="B86" s="40" t="s">
        <v>102</v>
      </c>
      <c r="C86" s="40" t="s">
        <v>235</v>
      </c>
      <c r="D86" s="40" t="s">
        <v>184</v>
      </c>
      <c r="E86" s="39"/>
      <c r="F86" s="44">
        <f>F87</f>
        <v>2546252.37</v>
      </c>
    </row>
    <row r="87" spans="1:6" ht="63">
      <c r="A87" s="126" t="s">
        <v>221</v>
      </c>
      <c r="B87" s="40" t="s">
        <v>203</v>
      </c>
      <c r="C87" s="40" t="s">
        <v>65</v>
      </c>
      <c r="D87" s="40" t="s">
        <v>285</v>
      </c>
      <c r="E87" s="39"/>
      <c r="F87" s="44">
        <f>F88</f>
        <v>2546252.37</v>
      </c>
    </row>
    <row r="88" spans="1:6" ht="31.5">
      <c r="A88" s="119" t="s">
        <v>213</v>
      </c>
      <c r="B88" s="40" t="s">
        <v>102</v>
      </c>
      <c r="C88" s="40" t="s">
        <v>65</v>
      </c>
      <c r="D88" s="40" t="s">
        <v>285</v>
      </c>
      <c r="E88" s="41">
        <v>200</v>
      </c>
      <c r="F88" s="42">
        <v>2546252.37</v>
      </c>
    </row>
    <row r="89" spans="1:6">
      <c r="A89" s="98" t="s">
        <v>202</v>
      </c>
      <c r="B89" s="38" t="s">
        <v>102</v>
      </c>
      <c r="C89" s="38" t="s">
        <v>65</v>
      </c>
      <c r="D89" s="38" t="s">
        <v>198</v>
      </c>
      <c r="E89" s="39"/>
      <c r="F89" s="44">
        <f>F90</f>
        <v>241630.6</v>
      </c>
    </row>
    <row r="90" spans="1:6" ht="47.25">
      <c r="A90" s="110" t="s">
        <v>150</v>
      </c>
      <c r="B90" s="38" t="s">
        <v>102</v>
      </c>
      <c r="C90" s="38" t="s">
        <v>65</v>
      </c>
      <c r="D90" s="39" t="s">
        <v>196</v>
      </c>
      <c r="E90" s="39"/>
      <c r="F90" s="44">
        <f>F91+F93+F95</f>
        <v>241630.6</v>
      </c>
    </row>
    <row r="91" spans="1:6" ht="47.25">
      <c r="A91" s="123" t="s">
        <v>308</v>
      </c>
      <c r="B91" s="40" t="s">
        <v>102</v>
      </c>
      <c r="C91" s="40" t="s">
        <v>65</v>
      </c>
      <c r="D91" s="41" t="s">
        <v>289</v>
      </c>
      <c r="E91" s="41"/>
      <c r="F91" s="42">
        <f>F92</f>
        <v>159630.6</v>
      </c>
    </row>
    <row r="92" spans="1:6" ht="63">
      <c r="A92" s="80" t="s">
        <v>227</v>
      </c>
      <c r="B92" s="40" t="s">
        <v>102</v>
      </c>
      <c r="C92" s="40" t="s">
        <v>65</v>
      </c>
      <c r="D92" s="41" t="s">
        <v>289</v>
      </c>
      <c r="E92" s="41">
        <v>100</v>
      </c>
      <c r="F92" s="42">
        <v>159630.6</v>
      </c>
    </row>
    <row r="93" spans="1:6" ht="31.5">
      <c r="A93" s="80" t="s">
        <v>223</v>
      </c>
      <c r="B93" s="40" t="s">
        <v>102</v>
      </c>
      <c r="C93" s="40" t="s">
        <v>65</v>
      </c>
      <c r="D93" s="41" t="s">
        <v>290</v>
      </c>
      <c r="E93" s="41"/>
      <c r="F93" s="42">
        <f>F94</f>
        <v>80000</v>
      </c>
    </row>
    <row r="94" spans="1:6" ht="31.5">
      <c r="A94" s="119" t="s">
        <v>213</v>
      </c>
      <c r="B94" s="40" t="s">
        <v>102</v>
      </c>
      <c r="C94" s="40" t="s">
        <v>65</v>
      </c>
      <c r="D94" s="41" t="s">
        <v>290</v>
      </c>
      <c r="E94" s="41">
        <v>200</v>
      </c>
      <c r="F94" s="42">
        <v>80000</v>
      </c>
    </row>
    <row r="95" spans="1:6" ht="63">
      <c r="A95" s="126" t="s">
        <v>221</v>
      </c>
      <c r="B95" s="40" t="s">
        <v>102</v>
      </c>
      <c r="C95" s="40" t="s">
        <v>65</v>
      </c>
      <c r="D95" s="41" t="s">
        <v>291</v>
      </c>
      <c r="E95" s="41"/>
      <c r="F95" s="42">
        <f>F96</f>
        <v>2000</v>
      </c>
    </row>
    <row r="96" spans="1:6">
      <c r="A96" s="78" t="s">
        <v>219</v>
      </c>
      <c r="B96" s="40" t="s">
        <v>102</v>
      </c>
      <c r="C96" s="40" t="s">
        <v>65</v>
      </c>
      <c r="D96" s="41" t="s">
        <v>291</v>
      </c>
      <c r="E96" s="41">
        <v>800</v>
      </c>
      <c r="F96" s="42">
        <v>2000</v>
      </c>
    </row>
    <row r="97" spans="1:6">
      <c r="A97" s="17" t="s">
        <v>403</v>
      </c>
      <c r="B97" s="38" t="s">
        <v>102</v>
      </c>
      <c r="C97" s="38" t="s">
        <v>65</v>
      </c>
      <c r="D97" s="117" t="s">
        <v>404</v>
      </c>
      <c r="E97" s="41"/>
      <c r="F97" s="44">
        <f>F98</f>
        <v>452813</v>
      </c>
    </row>
    <row r="98" spans="1:6" ht="31.5">
      <c r="A98" s="225" t="s">
        <v>213</v>
      </c>
      <c r="B98" s="40" t="s">
        <v>102</v>
      </c>
      <c r="C98" s="40" t="s">
        <v>65</v>
      </c>
      <c r="D98" s="106" t="s">
        <v>404</v>
      </c>
      <c r="E98" s="41">
        <v>200</v>
      </c>
      <c r="F98" s="42">
        <v>452813</v>
      </c>
    </row>
    <row r="99" spans="1:6">
      <c r="A99" s="79" t="s">
        <v>147</v>
      </c>
      <c r="B99" s="38" t="s">
        <v>102</v>
      </c>
      <c r="C99" s="38" t="s">
        <v>146</v>
      </c>
      <c r="D99" s="39"/>
      <c r="E99" s="39"/>
      <c r="F99" s="44">
        <f>F100+F105</f>
        <v>23400</v>
      </c>
    </row>
    <row r="100" spans="1:6">
      <c r="A100" s="79" t="s">
        <v>151</v>
      </c>
      <c r="B100" s="38" t="s">
        <v>102</v>
      </c>
      <c r="C100" s="38" t="s">
        <v>146</v>
      </c>
      <c r="D100" s="39" t="s">
        <v>181</v>
      </c>
      <c r="E100" s="39"/>
      <c r="F100" s="44">
        <f>F101</f>
        <v>5000</v>
      </c>
    </row>
    <row r="101" spans="1:6" ht="47.25">
      <c r="A101" s="79" t="s">
        <v>359</v>
      </c>
      <c r="B101" s="40" t="s">
        <v>102</v>
      </c>
      <c r="C101" s="40" t="s">
        <v>146</v>
      </c>
      <c r="D101" s="41" t="s">
        <v>185</v>
      </c>
      <c r="E101" s="41"/>
      <c r="F101" s="42">
        <f>F102</f>
        <v>5000</v>
      </c>
    </row>
    <row r="102" spans="1:6" ht="47.25">
      <c r="A102" s="146" t="s">
        <v>245</v>
      </c>
      <c r="B102" s="40" t="s">
        <v>102</v>
      </c>
      <c r="C102" s="40" t="s">
        <v>146</v>
      </c>
      <c r="D102" s="41" t="s">
        <v>185</v>
      </c>
      <c r="E102" s="41"/>
      <c r="F102" s="42">
        <f>F103</f>
        <v>5000</v>
      </c>
    </row>
    <row r="103" spans="1:6" ht="63">
      <c r="A103" s="126" t="s">
        <v>221</v>
      </c>
      <c r="B103" s="40" t="s">
        <v>102</v>
      </c>
      <c r="C103" s="40" t="s">
        <v>146</v>
      </c>
      <c r="D103" s="41" t="s">
        <v>258</v>
      </c>
      <c r="E103" s="41"/>
      <c r="F103" s="42">
        <f>F104</f>
        <v>5000</v>
      </c>
    </row>
    <row r="104" spans="1:6" ht="31.5">
      <c r="A104" s="119" t="s">
        <v>213</v>
      </c>
      <c r="B104" s="40" t="s">
        <v>203</v>
      </c>
      <c r="C104" s="40" t="s">
        <v>204</v>
      </c>
      <c r="D104" s="41" t="s">
        <v>258</v>
      </c>
      <c r="E104" s="41">
        <v>200</v>
      </c>
      <c r="F104" s="42">
        <v>5000</v>
      </c>
    </row>
    <row r="105" spans="1:6">
      <c r="A105" s="194" t="s">
        <v>346</v>
      </c>
      <c r="B105" s="40" t="s">
        <v>203</v>
      </c>
      <c r="C105" s="40" t="s">
        <v>204</v>
      </c>
      <c r="D105" s="41" t="s">
        <v>354</v>
      </c>
      <c r="E105" s="41"/>
      <c r="F105" s="44">
        <f>F106</f>
        <v>18400</v>
      </c>
    </row>
    <row r="106" spans="1:6" ht="63">
      <c r="A106" s="155" t="s">
        <v>353</v>
      </c>
      <c r="B106" s="40" t="s">
        <v>203</v>
      </c>
      <c r="C106" s="40" t="s">
        <v>204</v>
      </c>
      <c r="D106" s="41" t="s">
        <v>354</v>
      </c>
      <c r="E106" s="41"/>
      <c r="F106" s="42">
        <f>F107</f>
        <v>18400</v>
      </c>
    </row>
    <row r="107" spans="1:6" ht="31.5">
      <c r="A107" s="155" t="s">
        <v>154</v>
      </c>
      <c r="B107" s="40" t="s">
        <v>203</v>
      </c>
      <c r="C107" s="40" t="s">
        <v>204</v>
      </c>
      <c r="D107" s="41" t="s">
        <v>354</v>
      </c>
      <c r="E107" s="41">
        <v>200</v>
      </c>
      <c r="F107" s="42">
        <v>18400</v>
      </c>
    </row>
    <row r="108" spans="1:6">
      <c r="A108" s="17" t="s">
        <v>66</v>
      </c>
      <c r="B108" s="38" t="s">
        <v>102</v>
      </c>
      <c r="C108" s="38" t="s">
        <v>67</v>
      </c>
      <c r="D108" s="39"/>
      <c r="E108" s="39"/>
      <c r="F108" s="44">
        <f>F109+F123</f>
        <v>578759</v>
      </c>
    </row>
    <row r="109" spans="1:6">
      <c r="A109" s="37" t="s">
        <v>68</v>
      </c>
      <c r="B109" s="38" t="s">
        <v>102</v>
      </c>
      <c r="C109" s="38" t="s">
        <v>69</v>
      </c>
      <c r="D109" s="39"/>
      <c r="E109" s="39"/>
      <c r="F109" s="44">
        <f>F110+F115+F119</f>
        <v>133759</v>
      </c>
    </row>
    <row r="110" spans="1:6">
      <c r="A110" s="99" t="s">
        <v>151</v>
      </c>
      <c r="B110" s="38" t="s">
        <v>102</v>
      </c>
      <c r="C110" s="38" t="s">
        <v>69</v>
      </c>
      <c r="D110" s="100" t="s">
        <v>181</v>
      </c>
      <c r="E110" s="39"/>
      <c r="F110" s="44">
        <f>F111</f>
        <v>40000</v>
      </c>
    </row>
    <row r="111" spans="1:6" ht="31.5">
      <c r="A111" s="101" t="s">
        <v>360</v>
      </c>
      <c r="B111" s="38" t="s">
        <v>102</v>
      </c>
      <c r="C111" s="85" t="s">
        <v>69</v>
      </c>
      <c r="D111" s="100" t="s">
        <v>187</v>
      </c>
      <c r="E111" s="86"/>
      <c r="F111" s="44">
        <f>F112</f>
        <v>40000</v>
      </c>
    </row>
    <row r="112" spans="1:6">
      <c r="A112" s="145" t="s">
        <v>244</v>
      </c>
      <c r="B112" s="131" t="s">
        <v>102</v>
      </c>
      <c r="C112" s="132" t="s">
        <v>69</v>
      </c>
      <c r="D112" s="100" t="s">
        <v>187</v>
      </c>
      <c r="E112" s="133"/>
      <c r="F112" s="134">
        <f>F113</f>
        <v>40000</v>
      </c>
    </row>
    <row r="113" spans="1:6" ht="63">
      <c r="A113" s="126" t="s">
        <v>221</v>
      </c>
      <c r="B113" s="121" t="s">
        <v>102</v>
      </c>
      <c r="C113" s="121" t="s">
        <v>69</v>
      </c>
      <c r="D113" s="100" t="s">
        <v>284</v>
      </c>
      <c r="E113" s="87"/>
      <c r="F113" s="138">
        <f>F114</f>
        <v>40000</v>
      </c>
    </row>
    <row r="114" spans="1:6" ht="31.5">
      <c r="A114" s="119" t="s">
        <v>213</v>
      </c>
      <c r="B114" s="139" t="s">
        <v>102</v>
      </c>
      <c r="C114" s="139" t="s">
        <v>69</v>
      </c>
      <c r="D114" s="100" t="s">
        <v>284</v>
      </c>
      <c r="E114" s="45">
        <v>200</v>
      </c>
      <c r="F114" s="140">
        <v>40000</v>
      </c>
    </row>
    <row r="115" spans="1:6">
      <c r="A115" s="99" t="s">
        <v>202</v>
      </c>
      <c r="B115" s="139" t="s">
        <v>315</v>
      </c>
      <c r="C115" s="139" t="s">
        <v>69</v>
      </c>
      <c r="D115" s="100" t="s">
        <v>198</v>
      </c>
      <c r="E115" s="87"/>
      <c r="F115" s="138">
        <f>F116</f>
        <v>78759</v>
      </c>
    </row>
    <row r="116" spans="1:6">
      <c r="A116" s="99" t="s">
        <v>321</v>
      </c>
      <c r="B116" s="139"/>
      <c r="C116" s="139" t="s">
        <v>69</v>
      </c>
      <c r="D116" s="100" t="s">
        <v>320</v>
      </c>
      <c r="E116" s="87"/>
      <c r="F116" s="138">
        <f>F117</f>
        <v>78759</v>
      </c>
    </row>
    <row r="117" spans="1:6" ht="63">
      <c r="A117" s="219" t="s">
        <v>221</v>
      </c>
      <c r="B117" s="139"/>
      <c r="C117" s="139" t="s">
        <v>69</v>
      </c>
      <c r="D117" s="100" t="s">
        <v>322</v>
      </c>
      <c r="E117" s="87"/>
      <c r="F117" s="138">
        <f>F118</f>
        <v>78759</v>
      </c>
    </row>
    <row r="118" spans="1:6" ht="31.5">
      <c r="A118" s="119" t="s">
        <v>213</v>
      </c>
      <c r="B118" s="139"/>
      <c r="C118" s="139" t="s">
        <v>69</v>
      </c>
      <c r="D118" s="100" t="s">
        <v>322</v>
      </c>
      <c r="E118" s="45">
        <v>200</v>
      </c>
      <c r="F118" s="140">
        <v>78759</v>
      </c>
    </row>
    <row r="119" spans="1:6">
      <c r="A119" s="98" t="s">
        <v>202</v>
      </c>
      <c r="B119" s="139"/>
      <c r="C119" s="139" t="s">
        <v>69</v>
      </c>
      <c r="D119" s="100" t="s">
        <v>198</v>
      </c>
      <c r="E119" s="45"/>
      <c r="F119" s="140">
        <f>F120</f>
        <v>15000</v>
      </c>
    </row>
    <row r="120" spans="1:6" ht="31.5">
      <c r="A120" s="120" t="s">
        <v>324</v>
      </c>
      <c r="B120" s="139"/>
      <c r="C120" s="139" t="s">
        <v>69</v>
      </c>
      <c r="D120" s="100" t="s">
        <v>323</v>
      </c>
      <c r="E120" s="45"/>
      <c r="F120" s="140">
        <f>F121</f>
        <v>15000</v>
      </c>
    </row>
    <row r="121" spans="1:6" ht="63">
      <c r="A121" s="205" t="s">
        <v>221</v>
      </c>
      <c r="B121" s="139"/>
      <c r="C121" s="139" t="s">
        <v>69</v>
      </c>
      <c r="D121" s="100" t="s">
        <v>325</v>
      </c>
      <c r="E121" s="45"/>
      <c r="F121" s="140">
        <f>F122</f>
        <v>15000</v>
      </c>
    </row>
    <row r="122" spans="1:6" ht="31.5">
      <c r="A122" s="119" t="s">
        <v>213</v>
      </c>
      <c r="B122" s="139" t="s">
        <v>102</v>
      </c>
      <c r="C122" s="139" t="s">
        <v>69</v>
      </c>
      <c r="D122" s="100" t="s">
        <v>325</v>
      </c>
      <c r="E122" s="45">
        <v>200</v>
      </c>
      <c r="F122" s="140">
        <v>15000</v>
      </c>
    </row>
    <row r="123" spans="1:6">
      <c r="A123" s="161" t="s">
        <v>80</v>
      </c>
      <c r="B123" s="135" t="s">
        <v>102</v>
      </c>
      <c r="C123" s="135" t="s">
        <v>81</v>
      </c>
      <c r="D123" s="136"/>
      <c r="E123" s="128"/>
      <c r="F123" s="137">
        <f>F133+F136+F139+F124+F129</f>
        <v>445000</v>
      </c>
    </row>
    <row r="124" spans="1:6">
      <c r="A124" s="79" t="s">
        <v>151</v>
      </c>
      <c r="B124" s="38" t="s">
        <v>102</v>
      </c>
      <c r="C124" s="85" t="s">
        <v>81</v>
      </c>
      <c r="D124" s="87" t="s">
        <v>181</v>
      </c>
      <c r="E124" s="86"/>
      <c r="F124" s="44">
        <f>F125</f>
        <v>40000</v>
      </c>
    </row>
    <row r="125" spans="1:6" ht="31.5">
      <c r="A125" s="79" t="s">
        <v>355</v>
      </c>
      <c r="B125" s="38" t="s">
        <v>102</v>
      </c>
      <c r="C125" s="85" t="s">
        <v>81</v>
      </c>
      <c r="D125" s="87" t="s">
        <v>186</v>
      </c>
      <c r="E125" s="86"/>
      <c r="F125" s="44">
        <f>F128</f>
        <v>40000</v>
      </c>
    </row>
    <row r="126" spans="1:6">
      <c r="A126" s="130" t="s">
        <v>243</v>
      </c>
      <c r="B126" s="38" t="s">
        <v>102</v>
      </c>
      <c r="C126" s="85" t="s">
        <v>236</v>
      </c>
      <c r="D126" s="87" t="s">
        <v>186</v>
      </c>
      <c r="E126" s="86"/>
      <c r="F126" s="44">
        <f>F127</f>
        <v>40000</v>
      </c>
    </row>
    <row r="127" spans="1:6" ht="63">
      <c r="A127" s="126" t="s">
        <v>221</v>
      </c>
      <c r="B127" s="38" t="s">
        <v>203</v>
      </c>
      <c r="C127" s="85" t="s">
        <v>236</v>
      </c>
      <c r="D127" s="87" t="s">
        <v>288</v>
      </c>
      <c r="E127" s="86"/>
      <c r="F127" s="44">
        <f>F128</f>
        <v>40000</v>
      </c>
    </row>
    <row r="128" spans="1:6" ht="31.5">
      <c r="A128" s="119" t="s">
        <v>213</v>
      </c>
      <c r="B128" s="40" t="s">
        <v>102</v>
      </c>
      <c r="C128" s="88" t="s">
        <v>81</v>
      </c>
      <c r="D128" s="45" t="s">
        <v>259</v>
      </c>
      <c r="E128" s="89">
        <v>200</v>
      </c>
      <c r="F128" s="42">
        <v>40000</v>
      </c>
    </row>
    <row r="129" spans="1:6" ht="37.5" customHeight="1">
      <c r="A129" s="194" t="s">
        <v>380</v>
      </c>
      <c r="B129" s="40" t="s">
        <v>102</v>
      </c>
      <c r="C129" s="85" t="s">
        <v>81</v>
      </c>
      <c r="D129" s="244" t="s">
        <v>381</v>
      </c>
      <c r="E129" s="89"/>
      <c r="F129" s="44">
        <f>F130</f>
        <v>300000</v>
      </c>
    </row>
    <row r="130" spans="1:6" ht="63">
      <c r="A130" s="126" t="s">
        <v>221</v>
      </c>
      <c r="B130" s="40" t="s">
        <v>102</v>
      </c>
      <c r="C130" s="88" t="s">
        <v>81</v>
      </c>
      <c r="D130" s="244" t="s">
        <v>382</v>
      </c>
      <c r="E130" s="89"/>
      <c r="F130" s="42">
        <f>F131</f>
        <v>300000</v>
      </c>
    </row>
    <row r="131" spans="1:6" ht="31.5">
      <c r="A131" s="119" t="s">
        <v>213</v>
      </c>
      <c r="B131" s="40" t="s">
        <v>102</v>
      </c>
      <c r="C131" s="88" t="s">
        <v>81</v>
      </c>
      <c r="D131" s="244" t="s">
        <v>382</v>
      </c>
      <c r="E131" s="89">
        <v>200</v>
      </c>
      <c r="F131" s="42">
        <v>300000</v>
      </c>
    </row>
    <row r="132" spans="1:6">
      <c r="A132" s="98" t="s">
        <v>202</v>
      </c>
      <c r="B132" s="38"/>
      <c r="C132" s="85"/>
      <c r="D132" s="87" t="s">
        <v>198</v>
      </c>
      <c r="E132" s="86"/>
      <c r="F132" s="44">
        <f>F133+F136+F139</f>
        <v>105000</v>
      </c>
    </row>
    <row r="133" spans="1:6" ht="31.5">
      <c r="A133" s="71" t="s">
        <v>237</v>
      </c>
      <c r="B133" s="38" t="s">
        <v>102</v>
      </c>
      <c r="C133" s="38" t="s">
        <v>81</v>
      </c>
      <c r="D133" s="87" t="s">
        <v>206</v>
      </c>
      <c r="E133" s="39"/>
      <c r="F133" s="44">
        <f>F134</f>
        <v>98000</v>
      </c>
    </row>
    <row r="134" spans="1:6" ht="63">
      <c r="A134" s="126" t="s">
        <v>221</v>
      </c>
      <c r="B134" s="38" t="s">
        <v>102</v>
      </c>
      <c r="C134" s="38" t="s">
        <v>236</v>
      </c>
      <c r="D134" s="141" t="s">
        <v>278</v>
      </c>
      <c r="E134" s="39"/>
      <c r="F134" s="44">
        <f>F135</f>
        <v>98000</v>
      </c>
    </row>
    <row r="135" spans="1:6" ht="31.5">
      <c r="A135" s="119" t="s">
        <v>213</v>
      </c>
      <c r="B135" s="40" t="s">
        <v>102</v>
      </c>
      <c r="C135" s="40" t="s">
        <v>81</v>
      </c>
      <c r="D135" s="41" t="s">
        <v>278</v>
      </c>
      <c r="E135" s="41">
        <v>200</v>
      </c>
      <c r="F135" s="42">
        <v>98000</v>
      </c>
    </row>
    <row r="136" spans="1:6">
      <c r="A136" s="71" t="s">
        <v>90</v>
      </c>
      <c r="B136" s="38" t="s">
        <v>102</v>
      </c>
      <c r="C136" s="38" t="s">
        <v>81</v>
      </c>
      <c r="D136" s="39" t="s">
        <v>205</v>
      </c>
      <c r="E136" s="39"/>
      <c r="F136" s="44">
        <f>F137</f>
        <v>3000</v>
      </c>
    </row>
    <row r="137" spans="1:6" ht="63">
      <c r="A137" s="126" t="s">
        <v>221</v>
      </c>
      <c r="B137" s="38" t="s">
        <v>102</v>
      </c>
      <c r="C137" s="38" t="s">
        <v>81</v>
      </c>
      <c r="D137" s="39" t="s">
        <v>280</v>
      </c>
      <c r="E137" s="39"/>
      <c r="F137" s="44">
        <f>F138</f>
        <v>3000</v>
      </c>
    </row>
    <row r="138" spans="1:6" ht="31.5">
      <c r="A138" s="119" t="s">
        <v>213</v>
      </c>
      <c r="B138" s="40" t="s">
        <v>102</v>
      </c>
      <c r="C138" s="40" t="s">
        <v>81</v>
      </c>
      <c r="D138" s="41" t="s">
        <v>280</v>
      </c>
      <c r="E138" s="41">
        <v>200</v>
      </c>
      <c r="F138" s="42">
        <v>3000</v>
      </c>
    </row>
    <row r="139" spans="1:6">
      <c r="A139" s="71" t="s">
        <v>239</v>
      </c>
      <c r="B139" s="38" t="s">
        <v>102</v>
      </c>
      <c r="C139" s="38" t="s">
        <v>81</v>
      </c>
      <c r="D139" s="39" t="s">
        <v>210</v>
      </c>
      <c r="E139" s="39"/>
      <c r="F139" s="44">
        <f>F140</f>
        <v>4000</v>
      </c>
    </row>
    <row r="140" spans="1:6" ht="63">
      <c r="A140" s="126" t="s">
        <v>221</v>
      </c>
      <c r="B140" s="38" t="s">
        <v>102</v>
      </c>
      <c r="C140" s="38" t="s">
        <v>81</v>
      </c>
      <c r="D140" s="39" t="s">
        <v>281</v>
      </c>
      <c r="E140" s="39"/>
      <c r="F140" s="44">
        <f>F141</f>
        <v>4000</v>
      </c>
    </row>
    <row r="141" spans="1:6" ht="31.5">
      <c r="A141" s="119" t="s">
        <v>213</v>
      </c>
      <c r="B141" s="40" t="s">
        <v>102</v>
      </c>
      <c r="C141" s="40" t="s">
        <v>81</v>
      </c>
      <c r="D141" s="102" t="s">
        <v>200</v>
      </c>
      <c r="E141" s="41">
        <v>200</v>
      </c>
      <c r="F141" s="42">
        <v>4000</v>
      </c>
    </row>
    <row r="142" spans="1:6">
      <c r="A142" s="37" t="s">
        <v>70</v>
      </c>
      <c r="B142" s="38" t="s">
        <v>102</v>
      </c>
      <c r="C142" s="38" t="s">
        <v>71</v>
      </c>
      <c r="D142" s="39"/>
      <c r="E142" s="39"/>
      <c r="F142" s="44">
        <f>F143</f>
        <v>6000</v>
      </c>
    </row>
    <row r="143" spans="1:6">
      <c r="A143" s="37" t="s">
        <v>383</v>
      </c>
      <c r="B143" s="38" t="s">
        <v>102</v>
      </c>
      <c r="C143" s="38" t="s">
        <v>72</v>
      </c>
      <c r="D143" s="67"/>
      <c r="E143" s="39"/>
      <c r="F143" s="44">
        <f>F144+F147</f>
        <v>6000</v>
      </c>
    </row>
    <row r="144" spans="1:6" ht="47.25">
      <c r="A144" s="217" t="s">
        <v>348</v>
      </c>
      <c r="B144" s="38" t="s">
        <v>102</v>
      </c>
      <c r="C144" s="38" t="s">
        <v>72</v>
      </c>
      <c r="D144" s="68" t="s">
        <v>349</v>
      </c>
      <c r="E144" s="39"/>
      <c r="F144" s="44">
        <f>F145</f>
        <v>1000</v>
      </c>
    </row>
    <row r="145" spans="1:6" ht="63">
      <c r="A145" s="126" t="s">
        <v>221</v>
      </c>
      <c r="B145" s="40" t="s">
        <v>102</v>
      </c>
      <c r="C145" s="40" t="s">
        <v>72</v>
      </c>
      <c r="D145" s="69" t="s">
        <v>349</v>
      </c>
      <c r="E145" s="39"/>
      <c r="F145" s="44">
        <f>F146</f>
        <v>1000</v>
      </c>
    </row>
    <row r="146" spans="1:6" ht="31.5">
      <c r="A146" s="119" t="s">
        <v>213</v>
      </c>
      <c r="B146" s="40" t="s">
        <v>102</v>
      </c>
      <c r="C146" s="40" t="s">
        <v>72</v>
      </c>
      <c r="D146" s="69" t="s">
        <v>349</v>
      </c>
      <c r="E146" s="41">
        <v>200</v>
      </c>
      <c r="F146" s="42">
        <v>1000</v>
      </c>
    </row>
    <row r="147" spans="1:6">
      <c r="A147" s="98" t="s">
        <v>202</v>
      </c>
      <c r="B147" s="38" t="s">
        <v>102</v>
      </c>
      <c r="C147" s="38" t="s">
        <v>72</v>
      </c>
      <c r="D147" s="103" t="s">
        <v>198</v>
      </c>
      <c r="E147" s="39"/>
      <c r="F147" s="44">
        <f>F148</f>
        <v>5000</v>
      </c>
    </row>
    <row r="148" spans="1:6" ht="31.5">
      <c r="A148" s="71" t="s">
        <v>141</v>
      </c>
      <c r="B148" s="38" t="s">
        <v>102</v>
      </c>
      <c r="C148" s="38" t="s">
        <v>72</v>
      </c>
      <c r="D148" s="39" t="s">
        <v>207</v>
      </c>
      <c r="E148" s="39"/>
      <c r="F148" s="44">
        <f>F149</f>
        <v>5000</v>
      </c>
    </row>
    <row r="149" spans="1:6" ht="63">
      <c r="A149" s="126" t="s">
        <v>221</v>
      </c>
      <c r="B149" s="38" t="s">
        <v>102</v>
      </c>
      <c r="C149" s="38" t="s">
        <v>72</v>
      </c>
      <c r="D149" s="39" t="s">
        <v>282</v>
      </c>
      <c r="E149" s="39"/>
      <c r="F149" s="44">
        <f>F150</f>
        <v>5000</v>
      </c>
    </row>
    <row r="150" spans="1:6" ht="31.5">
      <c r="A150" s="119" t="s">
        <v>213</v>
      </c>
      <c r="B150" s="40" t="s">
        <v>102</v>
      </c>
      <c r="C150" s="40" t="s">
        <v>72</v>
      </c>
      <c r="D150" s="41" t="s">
        <v>282</v>
      </c>
      <c r="E150" s="36">
        <v>200</v>
      </c>
      <c r="F150" s="42">
        <v>5000</v>
      </c>
    </row>
    <row r="151" spans="1:6">
      <c r="A151" s="17" t="s">
        <v>73</v>
      </c>
      <c r="B151" s="38" t="s">
        <v>102</v>
      </c>
      <c r="C151" s="38" t="s">
        <v>74</v>
      </c>
      <c r="D151" s="39"/>
      <c r="E151" s="39"/>
      <c r="F151" s="44">
        <f>F152+F166</f>
        <v>2200527.71</v>
      </c>
    </row>
    <row r="152" spans="1:6">
      <c r="A152" s="17" t="s">
        <v>75</v>
      </c>
      <c r="B152" s="38" t="s">
        <v>102</v>
      </c>
      <c r="C152" s="38" t="s">
        <v>76</v>
      </c>
      <c r="D152" s="39"/>
      <c r="E152" s="39"/>
      <c r="F152" s="44">
        <f>F153</f>
        <v>1362849.71</v>
      </c>
    </row>
    <row r="153" spans="1:6">
      <c r="A153" s="17" t="s">
        <v>202</v>
      </c>
      <c r="B153" s="38" t="s">
        <v>102</v>
      </c>
      <c r="C153" s="38" t="s">
        <v>76</v>
      </c>
      <c r="D153" s="39" t="s">
        <v>198</v>
      </c>
      <c r="E153" s="41"/>
      <c r="F153" s="42">
        <f>F154+F161</f>
        <v>1362849.71</v>
      </c>
    </row>
    <row r="154" spans="1:6" ht="31.5">
      <c r="A154" s="37" t="s">
        <v>142</v>
      </c>
      <c r="B154" s="40" t="s">
        <v>102</v>
      </c>
      <c r="C154" s="40" t="s">
        <v>76</v>
      </c>
      <c r="D154" s="68" t="s">
        <v>208</v>
      </c>
      <c r="E154" s="41"/>
      <c r="F154" s="42">
        <f>F155+F157+F159</f>
        <v>1022820.7</v>
      </c>
    </row>
    <row r="155" spans="1:6" ht="47.25">
      <c r="A155" s="122" t="s">
        <v>222</v>
      </c>
      <c r="B155" s="104" t="s">
        <v>102</v>
      </c>
      <c r="C155" s="104" t="s">
        <v>76</v>
      </c>
      <c r="D155" s="105" t="s">
        <v>268</v>
      </c>
      <c r="E155" s="106"/>
      <c r="F155" s="42">
        <f>F156</f>
        <v>877379.7</v>
      </c>
    </row>
    <row r="156" spans="1:6" ht="63">
      <c r="A156" s="80" t="s">
        <v>227</v>
      </c>
      <c r="B156" s="104" t="s">
        <v>102</v>
      </c>
      <c r="C156" s="104" t="s">
        <v>76</v>
      </c>
      <c r="D156" s="105" t="s">
        <v>268</v>
      </c>
      <c r="E156" s="106">
        <v>100</v>
      </c>
      <c r="F156" s="42">
        <v>877379.7</v>
      </c>
    </row>
    <row r="157" spans="1:6" ht="31.5">
      <c r="A157" s="80" t="s">
        <v>223</v>
      </c>
      <c r="B157" s="104" t="s">
        <v>102</v>
      </c>
      <c r="C157" s="104" t="s">
        <v>76</v>
      </c>
      <c r="D157" s="147" t="s">
        <v>270</v>
      </c>
      <c r="E157" s="106"/>
      <c r="F157" s="42">
        <f>F158</f>
        <v>141241</v>
      </c>
    </row>
    <row r="158" spans="1:6" ht="31.5">
      <c r="A158" s="119" t="s">
        <v>213</v>
      </c>
      <c r="B158" s="40" t="s">
        <v>102</v>
      </c>
      <c r="C158" s="40" t="s">
        <v>76</v>
      </c>
      <c r="D158" s="69" t="s">
        <v>270</v>
      </c>
      <c r="E158" s="41">
        <v>200</v>
      </c>
      <c r="F158" s="42">
        <v>141241</v>
      </c>
    </row>
    <row r="159" spans="1:6" ht="63">
      <c r="A159" s="126" t="s">
        <v>221</v>
      </c>
      <c r="B159" s="40" t="s">
        <v>102</v>
      </c>
      <c r="C159" s="40" t="s">
        <v>76</v>
      </c>
      <c r="D159" s="69" t="s">
        <v>271</v>
      </c>
      <c r="E159" s="41"/>
      <c r="F159" s="42">
        <f>F160</f>
        <v>4200</v>
      </c>
    </row>
    <row r="160" spans="1:6">
      <c r="A160" s="78" t="s">
        <v>219</v>
      </c>
      <c r="B160" s="40" t="s">
        <v>102</v>
      </c>
      <c r="C160" s="40" t="s">
        <v>76</v>
      </c>
      <c r="D160" s="69" t="s">
        <v>271</v>
      </c>
      <c r="E160" s="41">
        <v>800</v>
      </c>
      <c r="F160" s="42">
        <v>4200</v>
      </c>
    </row>
    <row r="161" spans="1:6" ht="31.5">
      <c r="A161" s="70" t="s">
        <v>138</v>
      </c>
      <c r="B161" s="40" t="s">
        <v>102</v>
      </c>
      <c r="C161" s="40" t="s">
        <v>76</v>
      </c>
      <c r="D161" s="69" t="s">
        <v>195</v>
      </c>
      <c r="E161" s="41"/>
      <c r="F161" s="44">
        <f>F162+F164</f>
        <v>340029.01</v>
      </c>
    </row>
    <row r="162" spans="1:6" ht="47.25">
      <c r="A162" s="123" t="s">
        <v>222</v>
      </c>
      <c r="B162" s="40" t="s">
        <v>102</v>
      </c>
      <c r="C162" s="40" t="s">
        <v>76</v>
      </c>
      <c r="D162" s="69" t="s">
        <v>272</v>
      </c>
      <c r="E162" s="41"/>
      <c r="F162" s="42">
        <f>F163</f>
        <v>330029.01</v>
      </c>
    </row>
    <row r="163" spans="1:6" ht="63">
      <c r="A163" s="80" t="s">
        <v>227</v>
      </c>
      <c r="B163" s="40" t="s">
        <v>102</v>
      </c>
      <c r="C163" s="40" t="s">
        <v>76</v>
      </c>
      <c r="D163" s="69" t="s">
        <v>272</v>
      </c>
      <c r="E163" s="41">
        <v>100</v>
      </c>
      <c r="F163" s="42">
        <v>330029.01</v>
      </c>
    </row>
    <row r="164" spans="1:6" ht="31.5">
      <c r="A164" s="80" t="s">
        <v>223</v>
      </c>
      <c r="B164" s="40" t="s">
        <v>102</v>
      </c>
      <c r="C164" s="40" t="s">
        <v>76</v>
      </c>
      <c r="D164" s="69" t="s">
        <v>273</v>
      </c>
      <c r="E164" s="41"/>
      <c r="F164" s="42">
        <f>F165</f>
        <v>10000</v>
      </c>
    </row>
    <row r="165" spans="1:6" ht="31.5">
      <c r="A165" s="119" t="s">
        <v>213</v>
      </c>
      <c r="B165" s="40" t="s">
        <v>102</v>
      </c>
      <c r="C165" s="40" t="s">
        <v>76</v>
      </c>
      <c r="D165" s="69" t="s">
        <v>273</v>
      </c>
      <c r="E165" s="41">
        <v>200</v>
      </c>
      <c r="F165" s="42">
        <v>10000</v>
      </c>
    </row>
    <row r="166" spans="1:6">
      <c r="A166" s="109" t="s">
        <v>148</v>
      </c>
      <c r="B166" s="108" t="s">
        <v>102</v>
      </c>
      <c r="C166" s="38" t="s">
        <v>149</v>
      </c>
      <c r="D166" s="68"/>
      <c r="E166" s="39"/>
      <c r="F166" s="44">
        <f>F168</f>
        <v>837678</v>
      </c>
    </row>
    <row r="167" spans="1:6">
      <c r="A167" s="107" t="s">
        <v>202</v>
      </c>
      <c r="B167" s="38" t="s">
        <v>102</v>
      </c>
      <c r="C167" s="38" t="s">
        <v>149</v>
      </c>
      <c r="D167" s="68" t="s">
        <v>198</v>
      </c>
      <c r="E167" s="39"/>
      <c r="F167" s="44">
        <f>F168</f>
        <v>837678</v>
      </c>
    </row>
    <row r="168" spans="1:6" ht="47.25">
      <c r="A168" s="110" t="s">
        <v>150</v>
      </c>
      <c r="B168" s="38" t="s">
        <v>102</v>
      </c>
      <c r="C168" s="38" t="s">
        <v>149</v>
      </c>
      <c r="D168" s="68" t="s">
        <v>196</v>
      </c>
      <c r="E168" s="39"/>
      <c r="F168" s="44">
        <f>F169+F171+F173</f>
        <v>837678</v>
      </c>
    </row>
    <row r="169" spans="1:6" ht="47.25">
      <c r="A169" s="123" t="s">
        <v>308</v>
      </c>
      <c r="B169" s="40" t="s">
        <v>102</v>
      </c>
      <c r="C169" s="40" t="s">
        <v>149</v>
      </c>
      <c r="D169" s="69" t="s">
        <v>289</v>
      </c>
      <c r="E169" s="41"/>
      <c r="F169" s="42">
        <f>F170</f>
        <v>833978</v>
      </c>
    </row>
    <row r="170" spans="1:6" ht="63">
      <c r="A170" s="80" t="s">
        <v>227</v>
      </c>
      <c r="B170" s="40" t="s">
        <v>102</v>
      </c>
      <c r="C170" s="40" t="s">
        <v>149</v>
      </c>
      <c r="D170" s="69" t="s">
        <v>289</v>
      </c>
      <c r="E170" s="41">
        <v>100</v>
      </c>
      <c r="F170" s="42">
        <v>833978</v>
      </c>
    </row>
    <row r="171" spans="1:6" ht="31.5">
      <c r="A171" s="80" t="s">
        <v>223</v>
      </c>
      <c r="B171" s="40" t="s">
        <v>102</v>
      </c>
      <c r="C171" s="40" t="s">
        <v>149</v>
      </c>
      <c r="D171" s="69" t="s">
        <v>290</v>
      </c>
      <c r="E171" s="41"/>
      <c r="F171" s="42">
        <f>F172</f>
        <v>1000</v>
      </c>
    </row>
    <row r="172" spans="1:6" ht="31.5">
      <c r="A172" s="119" t="s">
        <v>213</v>
      </c>
      <c r="B172" s="40" t="s">
        <v>102</v>
      </c>
      <c r="C172" s="40" t="s">
        <v>149</v>
      </c>
      <c r="D172" s="69" t="s">
        <v>290</v>
      </c>
      <c r="E172" s="41">
        <v>200</v>
      </c>
      <c r="F172" s="42">
        <v>1000</v>
      </c>
    </row>
    <row r="173" spans="1:6" ht="63">
      <c r="A173" s="126" t="s">
        <v>221</v>
      </c>
      <c r="B173" s="40" t="s">
        <v>102</v>
      </c>
      <c r="C173" s="40" t="s">
        <v>149</v>
      </c>
      <c r="D173" s="69" t="s">
        <v>291</v>
      </c>
      <c r="E173" s="41"/>
      <c r="F173" s="42">
        <f>F174</f>
        <v>2700</v>
      </c>
    </row>
    <row r="174" spans="1:6">
      <c r="A174" s="34" t="s">
        <v>219</v>
      </c>
      <c r="B174" s="40" t="s">
        <v>102</v>
      </c>
      <c r="C174" s="40" t="s">
        <v>149</v>
      </c>
      <c r="D174" s="69" t="s">
        <v>291</v>
      </c>
      <c r="E174" s="41">
        <v>800</v>
      </c>
      <c r="F174" s="42">
        <v>2700</v>
      </c>
    </row>
    <row r="175" spans="1:6" ht="20.25" customHeight="1">
      <c r="A175" s="120" t="s">
        <v>309</v>
      </c>
      <c r="B175" s="108" t="s">
        <v>102</v>
      </c>
      <c r="C175" s="38" t="s">
        <v>311</v>
      </c>
      <c r="D175" s="41" t="s">
        <v>198</v>
      </c>
      <c r="E175" s="41"/>
      <c r="F175" s="42">
        <f>F176</f>
        <v>125000</v>
      </c>
    </row>
    <row r="176" spans="1:6" ht="24" customHeight="1">
      <c r="A176" s="119" t="s">
        <v>313</v>
      </c>
      <c r="B176" s="108" t="s">
        <v>315</v>
      </c>
      <c r="C176" s="40" t="s">
        <v>312</v>
      </c>
      <c r="D176" s="41" t="s">
        <v>199</v>
      </c>
      <c r="E176" s="41">
        <v>320</v>
      </c>
      <c r="F176" s="42">
        <f>F177</f>
        <v>125000</v>
      </c>
    </row>
    <row r="177" spans="1:6" ht="24" customHeight="1">
      <c r="A177" s="119" t="s">
        <v>202</v>
      </c>
      <c r="B177" s="108" t="s">
        <v>316</v>
      </c>
      <c r="C177" s="40" t="s">
        <v>312</v>
      </c>
      <c r="D177" s="41" t="s">
        <v>318</v>
      </c>
      <c r="E177" s="41">
        <v>321</v>
      </c>
      <c r="F177" s="42">
        <f>F178</f>
        <v>125000</v>
      </c>
    </row>
    <row r="178" spans="1:6" ht="31.5">
      <c r="A178" s="119" t="s">
        <v>314</v>
      </c>
      <c r="B178" s="108" t="s">
        <v>317</v>
      </c>
      <c r="C178" s="40" t="s">
        <v>312</v>
      </c>
      <c r="D178" s="41" t="s">
        <v>319</v>
      </c>
      <c r="E178" s="41">
        <v>321</v>
      </c>
      <c r="F178" s="42">
        <v>125000</v>
      </c>
    </row>
    <row r="179" spans="1:6">
      <c r="A179" s="37" t="s">
        <v>77</v>
      </c>
      <c r="B179" s="38" t="s">
        <v>102</v>
      </c>
      <c r="C179" s="38" t="s">
        <v>78</v>
      </c>
      <c r="D179" s="39"/>
      <c r="E179" s="39"/>
      <c r="F179" s="44">
        <f>F181</f>
        <v>2000</v>
      </c>
    </row>
    <row r="180" spans="1:6">
      <c r="A180" s="142" t="s">
        <v>94</v>
      </c>
      <c r="B180" s="38" t="s">
        <v>102</v>
      </c>
      <c r="C180" s="38" t="s">
        <v>93</v>
      </c>
      <c r="D180" s="39"/>
      <c r="E180" s="39"/>
      <c r="F180" s="44">
        <f>F181</f>
        <v>2000</v>
      </c>
    </row>
    <row r="181" spans="1:6">
      <c r="A181" s="142" t="s">
        <v>202</v>
      </c>
      <c r="B181" s="38" t="s">
        <v>102</v>
      </c>
      <c r="C181" s="38" t="s">
        <v>93</v>
      </c>
      <c r="D181" s="39" t="s">
        <v>198</v>
      </c>
      <c r="E181" s="39"/>
      <c r="F181" s="44">
        <f>F182</f>
        <v>2000</v>
      </c>
    </row>
    <row r="182" spans="1:6">
      <c r="A182" s="143" t="s">
        <v>88</v>
      </c>
      <c r="B182" s="38" t="s">
        <v>102</v>
      </c>
      <c r="C182" s="38" t="s">
        <v>93</v>
      </c>
      <c r="D182" s="39" t="s">
        <v>197</v>
      </c>
      <c r="E182" s="39"/>
      <c r="F182" s="44">
        <f>F183</f>
        <v>2000</v>
      </c>
    </row>
    <row r="183" spans="1:6" ht="63">
      <c r="A183" s="126" t="s">
        <v>221</v>
      </c>
      <c r="B183" s="38" t="s">
        <v>102</v>
      </c>
      <c r="C183" s="40" t="s">
        <v>93</v>
      </c>
      <c r="D183" s="41" t="s">
        <v>283</v>
      </c>
      <c r="E183" s="41"/>
      <c r="F183" s="42">
        <f>F184</f>
        <v>2000</v>
      </c>
    </row>
    <row r="184" spans="1:6" ht="31.5">
      <c r="A184" s="119" t="s">
        <v>213</v>
      </c>
      <c r="B184" s="38" t="s">
        <v>102</v>
      </c>
      <c r="C184" s="40" t="s">
        <v>93</v>
      </c>
      <c r="D184" s="41" t="s">
        <v>283</v>
      </c>
      <c r="E184" s="41">
        <v>200</v>
      </c>
      <c r="F184" s="42">
        <v>2000</v>
      </c>
    </row>
    <row r="185" spans="1:6">
      <c r="A185" s="218" t="s">
        <v>79</v>
      </c>
      <c r="B185" s="26"/>
      <c r="C185" s="26"/>
      <c r="D185" s="18"/>
      <c r="E185" s="18"/>
      <c r="F185" s="44">
        <f>F12+F44+F50+F75+F108+F142+F151+F175+F181</f>
        <v>11631072.41</v>
      </c>
    </row>
    <row r="187" spans="1:6" ht="18.75">
      <c r="A187" s="1"/>
      <c r="F187" s="3"/>
    </row>
    <row r="188" spans="1:6">
      <c r="A188" s="213" t="s">
        <v>340</v>
      </c>
      <c r="F188" s="21" t="s">
        <v>341</v>
      </c>
    </row>
  </sheetData>
  <mergeCells count="8">
    <mergeCell ref="C3:G3"/>
    <mergeCell ref="A7:F7"/>
    <mergeCell ref="A6:F6"/>
    <mergeCell ref="A9:A10"/>
    <mergeCell ref="B9:B10"/>
    <mergeCell ref="C9:C10"/>
    <mergeCell ref="D9:D10"/>
    <mergeCell ref="E9:E10"/>
  </mergeCells>
  <phoneticPr fontId="15" type="noConversion"/>
  <pageMargins left="0.7" right="0.7" top="0.75" bottom="0.75" header="0.3" footer="0.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>
      <selection activeCell="D48" sqref="D48"/>
    </sheetView>
  </sheetViews>
  <sheetFormatPr defaultRowHeight="18.75"/>
  <cols>
    <col min="1" max="1" width="58" style="47" customWidth="1"/>
    <col min="2" max="2" width="34.85546875" style="47" customWidth="1"/>
    <col min="3" max="3" width="19.42578125" style="47" customWidth="1"/>
    <col min="4" max="4" width="21.5703125" style="47" customWidth="1"/>
    <col min="5" max="5" width="21.85546875" style="49" customWidth="1"/>
  </cols>
  <sheetData>
    <row r="1" spans="1:9">
      <c r="B1" s="48" t="s">
        <v>374</v>
      </c>
      <c r="C1" s="48"/>
      <c r="D1" s="48"/>
      <c r="E1"/>
    </row>
    <row r="2" spans="1:9">
      <c r="B2" s="48" t="s">
        <v>391</v>
      </c>
      <c r="C2" s="48"/>
      <c r="D2" s="48"/>
      <c r="E2"/>
    </row>
    <row r="3" spans="1:9">
      <c r="B3" s="275" t="s">
        <v>378</v>
      </c>
      <c r="C3" s="275"/>
      <c r="D3" s="275"/>
      <c r="E3" s="275"/>
      <c r="F3" s="275"/>
      <c r="G3" s="275"/>
      <c r="H3" s="275"/>
      <c r="I3" s="275"/>
    </row>
    <row r="4" spans="1:9">
      <c r="B4" s="242" t="s">
        <v>377</v>
      </c>
      <c r="C4" s="242"/>
      <c r="D4" s="242"/>
      <c r="E4" s="242"/>
      <c r="F4" s="242"/>
      <c r="G4" s="242"/>
      <c r="H4" s="242"/>
      <c r="I4" s="243"/>
    </row>
    <row r="6" spans="1:9" ht="47.25" customHeight="1">
      <c r="A6" s="273" t="s">
        <v>363</v>
      </c>
      <c r="B6" s="273"/>
      <c r="C6" s="273"/>
      <c r="D6" s="273"/>
      <c r="E6" s="273"/>
    </row>
    <row r="7" spans="1:9" ht="15.75" customHeight="1">
      <c r="A7" s="273"/>
      <c r="B7" s="273"/>
      <c r="C7" s="273"/>
      <c r="D7" s="273"/>
      <c r="E7" s="273"/>
    </row>
    <row r="8" spans="1:9" ht="15.75" customHeight="1">
      <c r="A8" s="274"/>
      <c r="B8" s="274"/>
      <c r="C8" s="274"/>
      <c r="D8" s="274"/>
      <c r="E8" s="274"/>
    </row>
    <row r="9" spans="1:9" s="93" customFormat="1" ht="15.75" customHeight="1">
      <c r="A9" s="157"/>
      <c r="B9" s="157"/>
      <c r="C9" s="157"/>
      <c r="D9" s="157"/>
      <c r="E9" s="157"/>
    </row>
    <row r="10" spans="1:9" s="63" customFormat="1" ht="35.25" customHeight="1">
      <c r="A10" s="272" t="s">
        <v>105</v>
      </c>
      <c r="B10" s="272" t="s">
        <v>106</v>
      </c>
      <c r="C10" s="95" t="s">
        <v>107</v>
      </c>
      <c r="D10" s="95" t="s">
        <v>107</v>
      </c>
      <c r="E10" s="95" t="s">
        <v>107</v>
      </c>
    </row>
    <row r="11" spans="1:9" s="63" customFormat="1" ht="35.25" customHeight="1">
      <c r="A11" s="272"/>
      <c r="B11" s="272"/>
      <c r="C11" s="90" t="s">
        <v>361</v>
      </c>
      <c r="D11" s="206" t="s">
        <v>337</v>
      </c>
      <c r="E11" s="90" t="s">
        <v>362</v>
      </c>
    </row>
    <row r="12" spans="1:9" ht="37.5">
      <c r="A12" s="62" t="s">
        <v>108</v>
      </c>
      <c r="B12" s="57" t="s">
        <v>109</v>
      </c>
      <c r="C12" s="50">
        <f>C24</f>
        <v>1765000.3200000003</v>
      </c>
      <c r="D12" s="50">
        <f>D24</f>
        <v>0</v>
      </c>
      <c r="E12" s="50">
        <f>E24</f>
        <v>0</v>
      </c>
    </row>
    <row r="13" spans="1:9" ht="37.5">
      <c r="A13" s="62" t="s">
        <v>110</v>
      </c>
      <c r="B13" s="57" t="s">
        <v>111</v>
      </c>
      <c r="C13" s="50"/>
      <c r="D13" s="50"/>
      <c r="E13" s="50"/>
    </row>
    <row r="14" spans="1:9" ht="37.5">
      <c r="A14" s="51" t="s">
        <v>113</v>
      </c>
      <c r="B14" s="57" t="s">
        <v>114</v>
      </c>
      <c r="C14" s="50"/>
      <c r="D14" s="50"/>
      <c r="E14" s="50"/>
    </row>
    <row r="15" spans="1:9" ht="56.25">
      <c r="A15" s="51" t="s">
        <v>115</v>
      </c>
      <c r="B15" s="57" t="s">
        <v>247</v>
      </c>
      <c r="C15" s="50"/>
      <c r="D15" s="50"/>
      <c r="E15" s="50"/>
    </row>
    <row r="16" spans="1:9" ht="56.25">
      <c r="A16" s="51" t="s">
        <v>116</v>
      </c>
      <c r="B16" s="57" t="s">
        <v>117</v>
      </c>
      <c r="C16" s="50"/>
      <c r="D16" s="50"/>
      <c r="E16" s="50"/>
    </row>
    <row r="17" spans="1:6" ht="56.25">
      <c r="A17" s="51" t="s">
        <v>118</v>
      </c>
      <c r="B17" s="57" t="s">
        <v>248</v>
      </c>
      <c r="C17" s="50"/>
      <c r="D17" s="50"/>
      <c r="E17" s="50"/>
      <c r="F17" s="66"/>
    </row>
    <row r="18" spans="1:6" ht="56.25">
      <c r="A18" s="52" t="s">
        <v>112</v>
      </c>
      <c r="B18" s="57" t="s">
        <v>137</v>
      </c>
      <c r="C18" s="53"/>
      <c r="D18" s="53"/>
      <c r="E18" s="53"/>
    </row>
    <row r="19" spans="1:6" ht="56.25">
      <c r="A19" s="51" t="s">
        <v>119</v>
      </c>
      <c r="B19" s="57" t="s">
        <v>120</v>
      </c>
      <c r="C19" s="50"/>
      <c r="D19" s="50"/>
      <c r="E19" s="50"/>
    </row>
    <row r="20" spans="1:6" ht="56.25">
      <c r="A20" s="51" t="s">
        <v>121</v>
      </c>
      <c r="B20" s="57" t="s">
        <v>122</v>
      </c>
      <c r="C20" s="50"/>
      <c r="D20" s="50"/>
      <c r="E20" s="50"/>
    </row>
    <row r="21" spans="1:6" ht="75">
      <c r="A21" s="51" t="s">
        <v>39</v>
      </c>
      <c r="B21" s="57" t="s">
        <v>249</v>
      </c>
      <c r="C21" s="50"/>
      <c r="D21" s="50"/>
      <c r="E21" s="50"/>
    </row>
    <row r="22" spans="1:6" ht="75">
      <c r="A22" s="51" t="s">
        <v>123</v>
      </c>
      <c r="B22" s="57" t="s">
        <v>124</v>
      </c>
      <c r="C22" s="50"/>
      <c r="D22" s="50"/>
      <c r="E22" s="50"/>
    </row>
    <row r="23" spans="1:6" ht="75">
      <c r="A23" s="54" t="s">
        <v>125</v>
      </c>
      <c r="B23" s="57" t="s">
        <v>250</v>
      </c>
      <c r="C23" s="50"/>
      <c r="D23" s="50"/>
      <c r="E23" s="50"/>
    </row>
    <row r="24" spans="1:6" ht="37.5">
      <c r="A24" s="55" t="s">
        <v>126</v>
      </c>
      <c r="B24" s="56" t="s">
        <v>127</v>
      </c>
      <c r="C24" s="50">
        <f>C29+C25</f>
        <v>1765000.3200000003</v>
      </c>
      <c r="D24" s="50">
        <f>D29+D25</f>
        <v>0</v>
      </c>
      <c r="E24" s="50">
        <f>E29+E25</f>
        <v>0</v>
      </c>
    </row>
    <row r="25" spans="1:6">
      <c r="A25" s="54" t="s">
        <v>128</v>
      </c>
      <c r="B25" s="57" t="s">
        <v>129</v>
      </c>
      <c r="C25" s="50">
        <f t="shared" ref="C25:E27" si="0">C26</f>
        <v>-9866072.0899999999</v>
      </c>
      <c r="D25" s="50">
        <f t="shared" si="0"/>
        <v>-9231572.0899999999</v>
      </c>
      <c r="E25" s="50">
        <f t="shared" si="0"/>
        <v>-9421672.0899999999</v>
      </c>
    </row>
    <row r="26" spans="1:6" ht="37.5">
      <c r="A26" s="54" t="s">
        <v>130</v>
      </c>
      <c r="B26" s="57" t="s">
        <v>131</v>
      </c>
      <c r="C26" s="50">
        <f t="shared" si="0"/>
        <v>-9866072.0899999999</v>
      </c>
      <c r="D26" s="50">
        <f t="shared" si="0"/>
        <v>-9231572.0899999999</v>
      </c>
      <c r="E26" s="50">
        <f t="shared" si="0"/>
        <v>-9421672.0899999999</v>
      </c>
    </row>
    <row r="27" spans="1:6" ht="37.5">
      <c r="A27" s="54" t="s">
        <v>132</v>
      </c>
      <c r="B27" s="57" t="s">
        <v>251</v>
      </c>
      <c r="C27" s="50">
        <f t="shared" si="0"/>
        <v>-9866072.0899999999</v>
      </c>
      <c r="D27" s="50">
        <f t="shared" si="0"/>
        <v>-9231572.0899999999</v>
      </c>
      <c r="E27" s="50">
        <f t="shared" si="0"/>
        <v>-9421672.0899999999</v>
      </c>
    </row>
    <row r="28" spans="1:6" ht="37.5">
      <c r="A28" s="54" t="s">
        <v>40</v>
      </c>
      <c r="B28" s="57" t="s">
        <v>252</v>
      </c>
      <c r="C28" s="50">
        <v>-9866072.0899999999</v>
      </c>
      <c r="D28" s="50">
        <v>-9231572.0899999999</v>
      </c>
      <c r="E28" s="50">
        <v>-9421672.0899999999</v>
      </c>
    </row>
    <row r="29" spans="1:6">
      <c r="A29" s="54" t="s">
        <v>133</v>
      </c>
      <c r="B29" s="57" t="s">
        <v>134</v>
      </c>
      <c r="C29" s="50">
        <f t="shared" ref="C29:E31" si="1">C30</f>
        <v>11631072.41</v>
      </c>
      <c r="D29" s="50">
        <f t="shared" si="1"/>
        <v>9231572.0899999999</v>
      </c>
      <c r="E29" s="50">
        <f t="shared" si="1"/>
        <v>9421672.0899999999</v>
      </c>
    </row>
    <row r="30" spans="1:6" ht="37.5">
      <c r="A30" s="54" t="s">
        <v>135</v>
      </c>
      <c r="B30" s="57" t="s">
        <v>136</v>
      </c>
      <c r="C30" s="50">
        <f t="shared" si="1"/>
        <v>11631072.41</v>
      </c>
      <c r="D30" s="50">
        <f t="shared" si="1"/>
        <v>9231572.0899999999</v>
      </c>
      <c r="E30" s="50">
        <f t="shared" si="1"/>
        <v>9421672.0899999999</v>
      </c>
    </row>
    <row r="31" spans="1:6" ht="37.5">
      <c r="A31" s="54" t="s">
        <v>41</v>
      </c>
      <c r="B31" s="57" t="s">
        <v>253</v>
      </c>
      <c r="C31" s="50">
        <f t="shared" si="1"/>
        <v>11631072.41</v>
      </c>
      <c r="D31" s="50">
        <f t="shared" si="1"/>
        <v>9231572.0899999999</v>
      </c>
      <c r="E31" s="50">
        <f t="shared" si="1"/>
        <v>9421672.0899999999</v>
      </c>
    </row>
    <row r="32" spans="1:6" ht="37.5">
      <c r="A32" s="54" t="s">
        <v>41</v>
      </c>
      <c r="B32" s="57" t="s">
        <v>253</v>
      </c>
      <c r="C32" s="50">
        <v>11631072.41</v>
      </c>
      <c r="D32" s="50">
        <v>9231572.0899999999</v>
      </c>
      <c r="E32" s="50">
        <v>9421672.0899999999</v>
      </c>
    </row>
    <row r="33" spans="1:5">
      <c r="A33" s="58"/>
      <c r="B33" s="59"/>
      <c r="C33" s="59"/>
      <c r="D33" s="59"/>
      <c r="E33" s="60"/>
    </row>
    <row r="34" spans="1:5" ht="78.75" customHeight="1">
      <c r="A34" s="220" t="s">
        <v>340</v>
      </c>
      <c r="B34" s="61"/>
      <c r="C34" s="61"/>
      <c r="D34" s="221" t="s">
        <v>341</v>
      </c>
      <c r="E34" s="3"/>
    </row>
  </sheetData>
  <mergeCells count="4">
    <mergeCell ref="A10:A11"/>
    <mergeCell ref="B10:B11"/>
    <mergeCell ref="A6:E8"/>
    <mergeCell ref="B3:I3"/>
  </mergeCells>
  <phoneticPr fontId="15" type="noConversion"/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приложение 1 </vt:lpstr>
      <vt:lpstr>Пр6 </vt:lpstr>
      <vt:lpstr>ПР8</vt:lpstr>
      <vt:lpstr>ПР 10</vt:lpstr>
      <vt:lpstr>ПР 12</vt:lpstr>
      <vt:lpstr>'ПР 10'!Область_печати</vt:lpstr>
      <vt:lpstr>'ПР 12'!Область_печати</vt:lpstr>
      <vt:lpstr>ПР8!Область_печати</vt:lpstr>
      <vt:lpstr>'приложение 1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2019-03-06T02:25:07Z</dcterms:modified>
</cp:coreProperties>
</file>