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3780" windowWidth="5880" windowHeight="3675" firstSheet="1" activeTab="11"/>
  </bookViews>
  <sheets>
    <sheet name="приложение 1" sheetId="1" state="hidden" r:id="rId1"/>
    <sheet name="1" sheetId="2" r:id="rId2"/>
    <sheet name="Приложение 3-2018-2019 " sheetId="25" state="hidden" r:id="rId3"/>
    <sheet name="Пр 4 2017" sheetId="7" state="hidden" r:id="rId4"/>
    <sheet name="Пр 5" sheetId="8" state="hidden" r:id="rId5"/>
    <sheet name="ПР6" sheetId="10" state="hidden" r:id="rId6"/>
    <sheet name="7" sheetId="3" r:id="rId7"/>
    <sheet name="Пр 8 " sheetId="27" state="hidden" r:id="rId8"/>
    <sheet name="9" sheetId="26" r:id="rId9"/>
    <sheet name="пр 10-1" sheetId="33" state="hidden" r:id="rId10"/>
    <sheet name="11" sheetId="11" r:id="rId11"/>
    <sheet name="13" sheetId="22" r:id="rId12"/>
    <sheet name="ПР 12" sheetId="29" state="hidden" r:id="rId13"/>
    <sheet name="ПР14" sheetId="30" state="hidden" r:id="rId14"/>
    <sheet name="ПР15" sheetId="31" state="hidden" r:id="rId15"/>
    <sheet name="Лист2" sheetId="34" state="hidden" r:id="rId16"/>
  </sheets>
  <definedNames>
    <definedName name="_xlnm.Print_Area" localSheetId="1">'1'!$A$1:$C$49</definedName>
    <definedName name="_xlnm.Print_Area" localSheetId="11">'13'!$A$1:$C$40</definedName>
    <definedName name="_xlnm.Print_Area" localSheetId="9">'пр 10-1'!$A$1:$G$175</definedName>
    <definedName name="_xlnm.Print_Area" localSheetId="12">'ПР 12'!$A$1:$G$173</definedName>
    <definedName name="_xlnm.Print_Area" localSheetId="3">'Пр 4 2017'!$A$1:$C$28</definedName>
    <definedName name="_xlnm.Print_Area" localSheetId="4">'Пр 5'!$A$1:$B$18</definedName>
    <definedName name="_xlnm.Print_Area" localSheetId="5">ПР6!$A$1:$C$25</definedName>
    <definedName name="_xlnm.Print_Area" localSheetId="0">'приложение 1'!$A$1:$C$19</definedName>
    <definedName name="_xlnm.Print_Area" localSheetId="2">'Приложение 3-2018-2019 '!$A$1:$D$47</definedName>
  </definedNames>
  <calcPr calcId="125725"/>
</workbook>
</file>

<file path=xl/calcChain.xml><?xml version="1.0" encoding="utf-8"?>
<calcChain xmlns="http://schemas.openxmlformats.org/spreadsheetml/2006/main">
  <c r="F78" i="11"/>
  <c r="F79"/>
  <c r="F100"/>
  <c r="F64"/>
  <c r="F76"/>
  <c r="F41"/>
  <c r="F45"/>
  <c r="E143" i="26"/>
  <c r="E52"/>
  <c r="E53"/>
  <c r="E56"/>
  <c r="E55" s="1"/>
  <c r="E57"/>
  <c r="E64"/>
  <c r="E68"/>
  <c r="E69"/>
  <c r="E70"/>
  <c r="E154"/>
  <c r="E153" s="1"/>
  <c r="E155"/>
  <c r="E30"/>
  <c r="C36" i="2"/>
  <c r="F98" i="11" l="1"/>
  <c r="E37" i="26"/>
  <c r="E36" s="1"/>
  <c r="C23" i="3"/>
  <c r="C39" i="2"/>
  <c r="E32" i="26" l="1"/>
  <c r="E173"/>
  <c r="E172" s="1"/>
  <c r="E171" s="1"/>
  <c r="E169"/>
  <c r="E168" s="1"/>
  <c r="D13" i="25"/>
  <c r="C14"/>
  <c r="G151" i="33"/>
  <c r="E151"/>
  <c r="G168" l="1"/>
  <c r="G164"/>
  <c r="G165"/>
  <c r="G162"/>
  <c r="G161" s="1"/>
  <c r="G158"/>
  <c r="G157" s="1"/>
  <c r="G156" s="1"/>
  <c r="G147"/>
  <c r="G145" s="1"/>
  <c r="G143"/>
  <c r="G141" s="1"/>
  <c r="G139"/>
  <c r="G138"/>
  <c r="G136"/>
  <c r="G135" s="1"/>
  <c r="G129"/>
  <c r="G128" s="1"/>
  <c r="G126"/>
  <c r="G125" s="1"/>
  <c r="G122"/>
  <c r="G121" s="1"/>
  <c r="G119"/>
  <c r="G118" s="1"/>
  <c r="G116"/>
  <c r="G111"/>
  <c r="G110" s="1"/>
  <c r="G107" s="1"/>
  <c r="G106" s="1"/>
  <c r="G108"/>
  <c r="G104"/>
  <c r="G103" s="1"/>
  <c r="G101"/>
  <c r="G100" s="1"/>
  <c r="G98"/>
  <c r="G94"/>
  <c r="G93" s="1"/>
  <c r="G91"/>
  <c r="G89"/>
  <c r="G88"/>
  <c r="G86"/>
  <c r="G85" s="1"/>
  <c r="G83"/>
  <c r="G82" s="1"/>
  <c r="G79"/>
  <c r="G78" s="1"/>
  <c r="G76"/>
  <c r="G75" s="1"/>
  <c r="G74"/>
  <c r="G72"/>
  <c r="G70" s="1"/>
  <c r="G64"/>
  <c r="G63" s="1"/>
  <c r="G62" s="1"/>
  <c r="G60"/>
  <c r="G58"/>
  <c r="G57" s="1"/>
  <c r="G49"/>
  <c r="G47"/>
  <c r="G46" s="1"/>
  <c r="G45" s="1"/>
  <c r="G43"/>
  <c r="G41" s="1"/>
  <c r="G39"/>
  <c r="G38" s="1"/>
  <c r="G37" s="1"/>
  <c r="G30"/>
  <c r="G29" s="1"/>
  <c r="G27"/>
  <c r="G26" s="1"/>
  <c r="G25" s="1"/>
  <c r="G23"/>
  <c r="G21" s="1"/>
  <c r="G19"/>
  <c r="G17" s="1"/>
  <c r="G15"/>
  <c r="G14" s="1"/>
  <c r="G13" s="1"/>
  <c r="E168"/>
  <c r="E165"/>
  <c r="E162"/>
  <c r="E161" s="1"/>
  <c r="E158"/>
  <c r="E157" s="1"/>
  <c r="E156" s="1"/>
  <c r="E147"/>
  <c r="E146" s="1"/>
  <c r="E143"/>
  <c r="E141" s="1"/>
  <c r="E139"/>
  <c r="E138" s="1"/>
  <c r="E136"/>
  <c r="E135" s="1"/>
  <c r="E129"/>
  <c r="E128" s="1"/>
  <c r="E126"/>
  <c r="E125" s="1"/>
  <c r="E122"/>
  <c r="E121" s="1"/>
  <c r="E119"/>
  <c r="E118" s="1"/>
  <c r="E116"/>
  <c r="E111"/>
  <c r="E110" s="1"/>
  <c r="E108"/>
  <c r="E104"/>
  <c r="E103"/>
  <c r="E101"/>
  <c r="E100" s="1"/>
  <c r="E98"/>
  <c r="E94"/>
  <c r="E93" s="1"/>
  <c r="E91"/>
  <c r="E89"/>
  <c r="E88"/>
  <c r="E86"/>
  <c r="E85" s="1"/>
  <c r="E83"/>
  <c r="E82" s="1"/>
  <c r="E79"/>
  <c r="E78" s="1"/>
  <c r="E76"/>
  <c r="E75" s="1"/>
  <c r="E74"/>
  <c r="E72"/>
  <c r="E71" s="1"/>
  <c r="E64"/>
  <c r="E63"/>
  <c r="E62" s="1"/>
  <c r="E60"/>
  <c r="E58"/>
  <c r="E57" s="1"/>
  <c r="E49"/>
  <c r="E47"/>
  <c r="E46" s="1"/>
  <c r="E45" s="1"/>
  <c r="E43"/>
  <c r="E41" s="1"/>
  <c r="E39"/>
  <c r="E38" s="1"/>
  <c r="E37" s="1"/>
  <c r="E30"/>
  <c r="E29" s="1"/>
  <c r="E27"/>
  <c r="E26" s="1"/>
  <c r="E25" s="1"/>
  <c r="E23"/>
  <c r="E21" s="1"/>
  <c r="E19"/>
  <c r="E18" s="1"/>
  <c r="E15"/>
  <c r="E14" s="1"/>
  <c r="E13" s="1"/>
  <c r="E51" i="26"/>
  <c r="E60"/>
  <c r="E59" s="1"/>
  <c r="E29"/>
  <c r="E28" s="1"/>
  <c r="G31" i="29"/>
  <c r="G30" s="1"/>
  <c r="G29" s="1"/>
  <c r="G28" s="1"/>
  <c r="F31"/>
  <c r="F30" s="1"/>
  <c r="F29" s="1"/>
  <c r="F28" s="1"/>
  <c r="G54"/>
  <c r="F54"/>
  <c r="G58"/>
  <c r="G57" s="1"/>
  <c r="G56" s="1"/>
  <c r="G55" s="1"/>
  <c r="F58"/>
  <c r="F57"/>
  <c r="F56" s="1"/>
  <c r="F55" s="1"/>
  <c r="G166"/>
  <c r="G165" s="1"/>
  <c r="G164" s="1"/>
  <c r="F166"/>
  <c r="F165" s="1"/>
  <c r="F164" s="1"/>
  <c r="G98"/>
  <c r="F98"/>
  <c r="F97" s="1"/>
  <c r="F99"/>
  <c r="G107"/>
  <c r="G106" s="1"/>
  <c r="G105" s="1"/>
  <c r="G103"/>
  <c r="G102"/>
  <c r="G101" s="1"/>
  <c r="G100" s="1"/>
  <c r="F107"/>
  <c r="F106" s="1"/>
  <c r="F105" s="1"/>
  <c r="F103"/>
  <c r="F102" s="1"/>
  <c r="F101" s="1"/>
  <c r="F100" s="1"/>
  <c r="G111"/>
  <c r="G110" s="1"/>
  <c r="G109" s="1"/>
  <c r="F111"/>
  <c r="F110" s="1"/>
  <c r="F109" s="1"/>
  <c r="G116"/>
  <c r="G115" s="1"/>
  <c r="G114"/>
  <c r="G113" s="1"/>
  <c r="F116"/>
  <c r="F115" s="1"/>
  <c r="F114"/>
  <c r="F113" s="1"/>
  <c r="G72"/>
  <c r="G75"/>
  <c r="G84"/>
  <c r="G83" s="1"/>
  <c r="G82" s="1"/>
  <c r="F84"/>
  <c r="F83"/>
  <c r="F82" s="1"/>
  <c r="G79"/>
  <c r="G80"/>
  <c r="F80"/>
  <c r="F79" s="1"/>
  <c r="F72" s="1"/>
  <c r="F87"/>
  <c r="F86" s="1"/>
  <c r="G87"/>
  <c r="G86" s="1"/>
  <c r="F88"/>
  <c r="G88"/>
  <c r="G45"/>
  <c r="G46"/>
  <c r="F45"/>
  <c r="F46"/>
  <c r="G41"/>
  <c r="F41"/>
  <c r="D37" i="27"/>
  <c r="C37"/>
  <c r="C26"/>
  <c r="D26"/>
  <c r="C29"/>
  <c r="D29"/>
  <c r="C35" i="25"/>
  <c r="C39"/>
  <c r="D39"/>
  <c r="F86" i="11"/>
  <c r="F85" s="1"/>
  <c r="F113"/>
  <c r="F116"/>
  <c r="F115" s="1"/>
  <c r="F117"/>
  <c r="F121"/>
  <c r="F120" s="1"/>
  <c r="F119" s="1"/>
  <c r="F177"/>
  <c r="F176" s="1"/>
  <c r="F175" s="1"/>
  <c r="F171"/>
  <c r="C11" i="3"/>
  <c r="C38"/>
  <c r="C18"/>
  <c r="C14" i="2"/>
  <c r="E160" i="33" l="1"/>
  <c r="E149"/>
  <c r="G18"/>
  <c r="G71"/>
  <c r="G160"/>
  <c r="E107"/>
  <c r="E106" s="1"/>
  <c r="E134"/>
  <c r="G97"/>
  <c r="G96" s="1"/>
  <c r="G149"/>
  <c r="E145"/>
  <c r="G134"/>
  <c r="G12"/>
  <c r="G115"/>
  <c r="G114" s="1"/>
  <c r="G113" s="1"/>
  <c r="G124"/>
  <c r="G22"/>
  <c r="G42"/>
  <c r="G142"/>
  <c r="G146"/>
  <c r="E115"/>
  <c r="E114" s="1"/>
  <c r="E113" s="1"/>
  <c r="E97"/>
  <c r="E96" s="1"/>
  <c r="E124"/>
  <c r="E17"/>
  <c r="E70"/>
  <c r="E142"/>
  <c r="E164"/>
  <c r="E22"/>
  <c r="E42"/>
  <c r="G99" i="29"/>
  <c r="D14" i="25"/>
  <c r="C13"/>
  <c r="E173" i="33" l="1"/>
  <c r="E12"/>
  <c r="G173"/>
  <c r="C31" i="22"/>
  <c r="C30" s="1"/>
  <c r="C29" s="1"/>
  <c r="C24" s="1"/>
  <c r="C12" s="1"/>
  <c r="C27"/>
  <c r="C26" s="1"/>
  <c r="C25" s="1"/>
  <c r="G74" i="29"/>
  <c r="F162" l="1"/>
  <c r="F161" s="1"/>
  <c r="F156"/>
  <c r="F154"/>
  <c r="F152"/>
  <c r="F147"/>
  <c r="F145"/>
  <c r="F142"/>
  <c r="F140"/>
  <c r="F138"/>
  <c r="F132"/>
  <c r="F131" s="1"/>
  <c r="F130" s="1"/>
  <c r="F129" s="1"/>
  <c r="F128" s="1"/>
  <c r="F126"/>
  <c r="F125" s="1"/>
  <c r="F123"/>
  <c r="F122" s="1"/>
  <c r="F120"/>
  <c r="F119" s="1"/>
  <c r="F95"/>
  <c r="F94" s="1"/>
  <c r="F93" s="1"/>
  <c r="F92" s="1"/>
  <c r="F90"/>
  <c r="F77"/>
  <c r="F76" s="1"/>
  <c r="F75"/>
  <c r="F74" s="1"/>
  <c r="F70"/>
  <c r="F68"/>
  <c r="F63"/>
  <c r="F62" s="1"/>
  <c r="F51"/>
  <c r="F50" s="1"/>
  <c r="F43"/>
  <c r="F42" s="1"/>
  <c r="F39"/>
  <c r="F38" s="1"/>
  <c r="F36"/>
  <c r="F35"/>
  <c r="F34" s="1"/>
  <c r="F26"/>
  <c r="F24"/>
  <c r="F22"/>
  <c r="F17"/>
  <c r="F16" s="1"/>
  <c r="F15" s="1"/>
  <c r="F14" s="1"/>
  <c r="G162"/>
  <c r="G161" s="1"/>
  <c r="G156"/>
  <c r="G154"/>
  <c r="G152"/>
  <c r="G147"/>
  <c r="G145"/>
  <c r="G142"/>
  <c r="G140"/>
  <c r="G138"/>
  <c r="G132"/>
  <c r="G131" s="1"/>
  <c r="G130" s="1"/>
  <c r="G129" s="1"/>
  <c r="G128" s="1"/>
  <c r="G126"/>
  <c r="G125" s="1"/>
  <c r="G123"/>
  <c r="G122" s="1"/>
  <c r="G120"/>
  <c r="G119" s="1"/>
  <c r="G95"/>
  <c r="G94" s="1"/>
  <c r="G93" s="1"/>
  <c r="G92" s="1"/>
  <c r="G90"/>
  <c r="G76"/>
  <c r="G70"/>
  <c r="G68"/>
  <c r="G63"/>
  <c r="G62" s="1"/>
  <c r="G51"/>
  <c r="G50" s="1"/>
  <c r="G43"/>
  <c r="G42" s="1"/>
  <c r="G39"/>
  <c r="G38" s="1"/>
  <c r="G36"/>
  <c r="G35"/>
  <c r="G34" s="1"/>
  <c r="G26"/>
  <c r="G24"/>
  <c r="G22"/>
  <c r="G17"/>
  <c r="G16" s="1"/>
  <c r="G15" s="1"/>
  <c r="G14" s="1"/>
  <c r="F173" i="11"/>
  <c r="F167"/>
  <c r="F165"/>
  <c r="F163"/>
  <c r="F158"/>
  <c r="F156"/>
  <c r="F153"/>
  <c r="F151"/>
  <c r="F149"/>
  <c r="F143"/>
  <c r="F142" s="1"/>
  <c r="F141" s="1"/>
  <c r="F140" s="1"/>
  <c r="F139" s="1"/>
  <c r="F137"/>
  <c r="F136" s="1"/>
  <c r="F134"/>
  <c r="F133" s="1"/>
  <c r="F131"/>
  <c r="F130" s="1"/>
  <c r="F127"/>
  <c r="F126" s="1"/>
  <c r="F125"/>
  <c r="F124" s="1"/>
  <c r="F112"/>
  <c r="F111" s="1"/>
  <c r="F110" s="1"/>
  <c r="F109" s="1"/>
  <c r="F106"/>
  <c r="F105" s="1"/>
  <c r="F104" s="1"/>
  <c r="F103" s="1"/>
  <c r="F102" s="1"/>
  <c r="F96"/>
  <c r="F94"/>
  <c r="F90"/>
  <c r="F89" s="1"/>
  <c r="F88" s="1"/>
  <c r="F83"/>
  <c r="F82" s="1"/>
  <c r="F81"/>
  <c r="F80" s="1"/>
  <c r="F74"/>
  <c r="F73" s="1"/>
  <c r="F72" s="1"/>
  <c r="F71" s="1"/>
  <c r="F69"/>
  <c r="F67"/>
  <c r="F62"/>
  <c r="F61" s="1"/>
  <c r="F60"/>
  <c r="F59" s="1"/>
  <c r="F57"/>
  <c r="F56" s="1"/>
  <c r="F50"/>
  <c r="F49" s="1"/>
  <c r="F43"/>
  <c r="F42" s="1"/>
  <c r="F39"/>
  <c r="F38" s="1"/>
  <c r="F36"/>
  <c r="F35"/>
  <c r="F34" s="1"/>
  <c r="F31"/>
  <c r="F30" s="1"/>
  <c r="F29" s="1"/>
  <c r="F28" s="1"/>
  <c r="F26"/>
  <c r="F24"/>
  <c r="F22"/>
  <c r="F17"/>
  <c r="F16" s="1"/>
  <c r="F15" s="1"/>
  <c r="F14" s="1"/>
  <c r="F148" l="1"/>
  <c r="G97" i="29"/>
  <c r="F160"/>
  <c r="F159" s="1"/>
  <c r="G160"/>
  <c r="G159" s="1"/>
  <c r="F118"/>
  <c r="G61"/>
  <c r="G60" s="1"/>
  <c r="F144"/>
  <c r="F151"/>
  <c r="F150" s="1"/>
  <c r="G33"/>
  <c r="G67"/>
  <c r="G65" s="1"/>
  <c r="G118"/>
  <c r="G137"/>
  <c r="G144"/>
  <c r="G151"/>
  <c r="G150" s="1"/>
  <c r="F137"/>
  <c r="F49"/>
  <c r="F48"/>
  <c r="F33"/>
  <c r="G21"/>
  <c r="G20" s="1"/>
  <c r="F21"/>
  <c r="F20" s="1"/>
  <c r="F61"/>
  <c r="F60" s="1"/>
  <c r="F67"/>
  <c r="F65" s="1"/>
  <c r="G49"/>
  <c r="G48"/>
  <c r="F155" i="11"/>
  <c r="F162"/>
  <c r="F161" s="1"/>
  <c r="F93"/>
  <c r="F92" s="1"/>
  <c r="F55"/>
  <c r="F54" s="1"/>
  <c r="F66"/>
  <c r="F65" s="1"/>
  <c r="F170"/>
  <c r="F33"/>
  <c r="F21"/>
  <c r="F20" s="1"/>
  <c r="F19" s="1"/>
  <c r="F47"/>
  <c r="F48"/>
  <c r="F123"/>
  <c r="F129"/>
  <c r="F13" i="29" l="1"/>
  <c r="F168" s="1"/>
  <c r="F158"/>
  <c r="F13" i="11"/>
  <c r="F179" s="1"/>
  <c r="F147"/>
  <c r="F146" s="1"/>
  <c r="F149" i="29"/>
  <c r="G73"/>
  <c r="G158"/>
  <c r="F66"/>
  <c r="F136"/>
  <c r="F135" s="1"/>
  <c r="F134" s="1"/>
  <c r="G136"/>
  <c r="G135" s="1"/>
  <c r="G149"/>
  <c r="F73"/>
  <c r="G66"/>
  <c r="G19"/>
  <c r="G13" s="1"/>
  <c r="G168" s="1"/>
  <c r="F19"/>
  <c r="F160" i="11"/>
  <c r="F145" s="1"/>
  <c r="F169"/>
  <c r="F53"/>
  <c r="F108"/>
  <c r="G134" i="29" l="1"/>
  <c r="C35" i="27"/>
  <c r="C31"/>
  <c r="C23"/>
  <c r="C20"/>
  <c r="C18"/>
  <c r="C12"/>
  <c r="D35"/>
  <c r="D31"/>
  <c r="D23"/>
  <c r="D20"/>
  <c r="D18"/>
  <c r="D12"/>
  <c r="E76" i="26"/>
  <c r="E81"/>
  <c r="E80" s="1"/>
  <c r="E78"/>
  <c r="E77" s="1"/>
  <c r="E166"/>
  <c r="E165" s="1"/>
  <c r="E162"/>
  <c r="E161" s="1"/>
  <c r="E160" s="1"/>
  <c r="E151"/>
  <c r="E150" s="1"/>
  <c r="E147"/>
  <c r="E146" s="1"/>
  <c r="E141"/>
  <c r="E140" s="1"/>
  <c r="E138"/>
  <c r="E137" s="1"/>
  <c r="E131"/>
  <c r="E130" s="1"/>
  <c r="E128"/>
  <c r="E127" s="1"/>
  <c r="E124"/>
  <c r="E123" s="1"/>
  <c r="E121"/>
  <c r="E120" s="1"/>
  <c r="E118"/>
  <c r="E113"/>
  <c r="E112" s="1"/>
  <c r="E110"/>
  <c r="E106"/>
  <c r="E105" s="1"/>
  <c r="E103"/>
  <c r="E102" s="1"/>
  <c r="E100"/>
  <c r="E96"/>
  <c r="E95" s="1"/>
  <c r="E93"/>
  <c r="E91"/>
  <c r="E88"/>
  <c r="E87" s="1"/>
  <c r="E85"/>
  <c r="E84" s="1"/>
  <c r="E74"/>
  <c r="E73" s="1"/>
  <c r="E66"/>
  <c r="E65" s="1"/>
  <c r="E62"/>
  <c r="E49"/>
  <c r="E48" s="1"/>
  <c r="E47" s="1"/>
  <c r="E45"/>
  <c r="E44" s="1"/>
  <c r="E41"/>
  <c r="E40" s="1"/>
  <c r="E39" s="1"/>
  <c r="E26"/>
  <c r="E25" s="1"/>
  <c r="E24" s="1"/>
  <c r="E22"/>
  <c r="E18"/>
  <c r="E17" s="1"/>
  <c r="E14"/>
  <c r="E13" s="1"/>
  <c r="E12" s="1"/>
  <c r="E175" l="1"/>
  <c r="D39" i="27"/>
  <c r="C39"/>
  <c r="E126" i="26"/>
  <c r="E117"/>
  <c r="E116" s="1"/>
  <c r="E21"/>
  <c r="E20"/>
  <c r="E136"/>
  <c r="E164"/>
  <c r="E90"/>
  <c r="E145"/>
  <c r="E72"/>
  <c r="E149"/>
  <c r="E109"/>
  <c r="E108" s="1"/>
  <c r="E99" s="1"/>
  <c r="E98" s="1"/>
  <c r="E43"/>
  <c r="E16"/>
  <c r="E115" l="1"/>
  <c r="E11"/>
  <c r="D44" i="25"/>
  <c r="C44"/>
  <c r="D42"/>
  <c r="C42"/>
  <c r="D40"/>
  <c r="C40"/>
  <c r="D37"/>
  <c r="D36" s="1"/>
  <c r="C37"/>
  <c r="C36" s="1"/>
  <c r="D32"/>
  <c r="D31" s="1"/>
  <c r="D30" s="1"/>
  <c r="C32"/>
  <c r="C31" s="1"/>
  <c r="C30" s="1"/>
  <c r="D28"/>
  <c r="C28"/>
  <c r="D26"/>
  <c r="C26"/>
  <c r="D23"/>
  <c r="C23"/>
  <c r="D20"/>
  <c r="D19" s="1"/>
  <c r="C20"/>
  <c r="C19" s="1"/>
  <c r="D11"/>
  <c r="C11"/>
  <c r="C46" i="2"/>
  <c r="C32"/>
  <c r="C25" i="25" l="1"/>
  <c r="C22" s="1"/>
  <c r="C9" s="1"/>
  <c r="C10"/>
  <c r="D35"/>
  <c r="D34" s="1"/>
  <c r="D25"/>
  <c r="D22" s="1"/>
  <c r="D9" s="1"/>
  <c r="D10"/>
  <c r="C34"/>
  <c r="D46" l="1"/>
  <c r="C46"/>
  <c r="C26" i="2"/>
  <c r="C25" l="1"/>
  <c r="C32" i="3" l="1"/>
  <c r="C44" i="2"/>
  <c r="C31" l="1"/>
  <c r="C30" s="1"/>
  <c r="C13"/>
  <c r="C20"/>
  <c r="C19" s="1"/>
  <c r="C36" i="3"/>
  <c r="C30"/>
  <c r="C27"/>
  <c r="C20"/>
  <c r="C42" i="2"/>
  <c r="C41" s="1"/>
  <c r="C35"/>
  <c r="C23"/>
  <c r="C11"/>
  <c r="C10" s="1"/>
  <c r="C40" i="3" l="1"/>
  <c r="C34" i="2"/>
  <c r="C22"/>
  <c r="C9" s="1"/>
  <c r="C48" l="1"/>
</calcChain>
</file>

<file path=xl/sharedStrings.xml><?xml version="1.0" encoding="utf-8"?>
<sst xmlns="http://schemas.openxmlformats.org/spreadsheetml/2006/main" count="2543" uniqueCount="525">
  <si>
    <t>(в процентах)</t>
  </si>
  <si>
    <t>Код бюджетной классификации Российской Федерации</t>
  </si>
  <si>
    <t xml:space="preserve">Нормативы распределения </t>
  </si>
  <si>
    <t>Бюджет муниципального образования</t>
  </si>
  <si>
    <t>Наименование  доходов</t>
  </si>
  <si>
    <t>Прочие доходы от оказания платных услуг (работ) получателями средств бюджетов поселений</t>
  </si>
  <si>
    <t>Прочие поступления от денежных взысканий (штрафов) и иных сумм в возмещение ущерба, зачисляемые в бюджеты поселений</t>
  </si>
  <si>
    <t>Невыясненные поступления, зачисляемые в бюджеты поселений</t>
  </si>
  <si>
    <t>Прочие неналоговые доходы бюджетов поселений</t>
  </si>
  <si>
    <t>Прочие безвозмездные поступления в бюджеты поселений</t>
  </si>
  <si>
    <t xml:space="preserve"> 1 13 01995 10 0000 130</t>
  </si>
  <si>
    <t xml:space="preserve"> 1 16 90050 10 0000 140</t>
  </si>
  <si>
    <t xml:space="preserve"> 1 17 01050 10 0000 180</t>
  </si>
  <si>
    <t xml:space="preserve"> 1 17 05050 10 0000 180</t>
  </si>
  <si>
    <t xml:space="preserve">Наименование 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</si>
  <si>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</si>
  <si>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</si>
  <si>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</si>
  <si>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</si>
  <si>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и 228 Налогового кодекса Российской Федерации</t>
    </r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</si>
  <si>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</si>
  <si>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</si>
  <si>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</si>
  <si>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НАЛОГИ НА ИМУЩЕСТВО</t>
  </si>
  <si>
    <t>ДОХОДЫ ОТ ОКАЗАНИЯ ПЛАТНЫХ УСЛУГ (РАБОТ) И КОМПЕНСАЦИИ ЗАТРАТ ГОСУДАРСТВА</t>
  </si>
  <si>
    <t xml:space="preserve">Доходы от оказания платных услуг (работ) </t>
  </si>
  <si>
    <t>Прочие доходы от оказания платных услуг (работ)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</si>
  <si>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</si>
  <si>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</si>
  <si>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</si>
  <si>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Итого доходов</t>
  </si>
  <si>
    <t xml:space="preserve"> 1 00 00000 00 0000 000</t>
  </si>
  <si>
    <t xml:space="preserve"> 1 01 00000 00 0000 000</t>
  </si>
  <si>
    <t xml:space="preserve"> 1 01 02000 01 0000 110</t>
  </si>
  <si>
    <t xml:space="preserve"> 1 01 02010 01 0000 110</t>
  </si>
  <si>
    <t xml:space="preserve"> 1 05 00000 00 0000 000</t>
  </si>
  <si>
    <t xml:space="preserve"> 1 05 03000 01 0000 110</t>
  </si>
  <si>
    <t>Единый сельскохозяйственный налог</t>
  </si>
  <si>
    <t xml:space="preserve"> 1 05 03010 01 0000 110</t>
  </si>
  <si>
    <t>Налог на имущество физических лиц</t>
  </si>
  <si>
    <t xml:space="preserve"> 1 06 00000 00 0000 000</t>
  </si>
  <si>
    <t xml:space="preserve"> 1 06 01000 00 0000 110</t>
  </si>
  <si>
    <t xml:space="preserve"> 1 06 01030 10 0000 110</t>
  </si>
  <si>
    <t>Земельный налог</t>
  </si>
  <si>
    <t xml:space="preserve"> 1 06 06000 00 0000 110</t>
  </si>
  <si>
    <t xml:space="preserve"> 1 11 09045 10 0000 120</t>
  </si>
  <si>
    <t xml:space="preserve"> 1 13 00000 00 0000 000</t>
  </si>
  <si>
    <t xml:space="preserve"> 1 13 01000 00 0000 130</t>
  </si>
  <si>
    <t xml:space="preserve"> 1 13 01990 00 0000 130</t>
  </si>
  <si>
    <t xml:space="preserve"> 2 00 00000 00 0000 000</t>
  </si>
  <si>
    <t xml:space="preserve"> 2 02 00000 00 0000 000</t>
  </si>
  <si>
    <t xml:space="preserve"> 2 07 05000 10 0000 180</t>
  </si>
  <si>
    <t xml:space="preserve"> 1 03 00000 00 0000 000</t>
  </si>
  <si>
    <t>главного администратора доходов</t>
  </si>
  <si>
    <t>доходов местного бюджета</t>
  </si>
  <si>
    <t>Наименование  главного администратора доходов местного бюджета</t>
  </si>
  <si>
    <t>главного распорядителя бюджетных средств</t>
  </si>
  <si>
    <t>Наименование главного распорядителя бюджетных средств местного бюджета</t>
  </si>
  <si>
    <t>главного администратора источников</t>
  </si>
  <si>
    <t>источников финансирования дефицита местного бюджета</t>
  </si>
  <si>
    <t>Наименование  главного администратора источников финансирования дефицита местного бюджета</t>
  </si>
  <si>
    <t>01 02 00 00 10 0000 710</t>
  </si>
  <si>
    <t>01 02 00 00 10 0000 810</t>
  </si>
  <si>
    <t>01 03 01 00 10 0000 710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</si>
  <si>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</si>
  <si>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>01 03 01 00 10 0000 810</t>
  </si>
  <si>
    <t>01 05 02 01 10 0000 510</t>
  </si>
  <si>
    <t>Увеличение прочих остатков денежных средств бюджетов поселений</t>
  </si>
  <si>
    <t>01 05 02 01 10 0000 610</t>
  </si>
  <si>
    <t>Уменьшение прочих остатков денежных средств бюджетов поселений</t>
  </si>
  <si>
    <t>01 06 06 00 10 0000 810</t>
  </si>
  <si>
    <t xml:space="preserve">РАСПРЕДЕЛЕНИЕ БЮДЖЕТНЫХ АССИГНОВАНИЙ ПО РАЗДЕЛАМ </t>
  </si>
  <si>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</si>
  <si>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</si>
  <si>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</si>
  <si>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</si>
  <si>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</si>
  <si>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</si>
  <si>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</si>
  <si>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</si>
  <si>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</si>
  <si>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</si>
  <si>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</si>
  <si>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</si>
  <si>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</si>
  <si>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</si>
  <si>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</si>
  <si>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</si>
  <si>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</si>
  <si>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</si>
  <si>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</si>
  <si>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</si>
  <si>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</si>
  <si>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</si>
  <si>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</si>
  <si>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</si>
  <si>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</si>
  <si>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</si>
  <si>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</si>
  <si>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ОБРАЗОВАНИЕ</t>
  </si>
  <si>
    <t>0700</t>
  </si>
  <si>
    <t>Молодежная политика и оздоровление детей</t>
  </si>
  <si>
    <t>0707</t>
  </si>
  <si>
    <t>КУЛЬТУРА, КИНЕМАТОГРАФИЯ</t>
  </si>
  <si>
    <t>0800</t>
  </si>
  <si>
    <t>Культура</t>
  </si>
  <si>
    <t>0801</t>
  </si>
  <si>
    <t>ФИЗИЧЕСКАЯ КУЛЬТУРА И СПОРТ</t>
  </si>
  <si>
    <t>1100</t>
  </si>
  <si>
    <t>ИТОГО:</t>
  </si>
  <si>
    <t>Благоустройство</t>
  </si>
  <si>
    <t>0503</t>
  </si>
  <si>
    <t>РАСПРЕДЕЛЕНИЕ БЮДЖЕТНЫХ АССИГНОВАНИЙ ПО ЦЕЛЕВЫМ СТАТЬЯМ</t>
  </si>
  <si>
    <t>КЦСР</t>
  </si>
  <si>
    <t>КВР</t>
  </si>
  <si>
    <t>Глава муниципального образования</t>
  </si>
  <si>
    <t>Центральный аппарат</t>
  </si>
  <si>
    <t>Осуществление переданных полномочий в части финансового контроля</t>
  </si>
  <si>
    <t>Реализация физкультурных и спортивных мероприятий</t>
  </si>
  <si>
    <t>Расходы на организацию уличного освещения муниципального образования</t>
  </si>
  <si>
    <t>Мероприятия по организации и содержанию мест захоронения</t>
  </si>
  <si>
    <t>В.М.Киндрачук</t>
  </si>
  <si>
    <t>руб.</t>
  </si>
  <si>
    <t>Муниципальное казенное учреждение "Администрация Таргизского муниципального образования"</t>
  </si>
  <si>
    <t>2 08 05000 10 0000 180</t>
  </si>
  <si>
    <t>1102</t>
  </si>
  <si>
    <t>Массовый спорт</t>
  </si>
  <si>
    <t>(руб.)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</si>
  <si>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</si>
  <si>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</si>
  <si>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</si>
  <si>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</si>
  <si>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</si>
  <si>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( руб.)</t>
  </si>
  <si>
    <t>986</t>
  </si>
  <si>
    <t>КВСР</t>
  </si>
  <si>
    <t xml:space="preserve">ВЕДОМСТВЕННАЯ СТРУКТУРА РАСХОДОВ БЮДЖЕТА  </t>
  </si>
  <si>
    <t>Наименование  показателя</t>
  </si>
  <si>
    <t>КБК</t>
  </si>
  <si>
    <t>Сумма, руб.</t>
  </si>
  <si>
    <t>Источники внутреннего финансирования дефицитов бюджетов</t>
  </si>
  <si>
    <t>000 01 00 00 00 00 0000 000</t>
  </si>
  <si>
    <t>Кредиты кредитных организаций в валюте Российской Федерации</t>
  </si>
  <si>
    <t>000 01 02 00 00 00 0000 000</t>
  </si>
  <si>
    <t>Бюджетные кредиты от других бюджетов бюджетной системы Российской Федерации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</si>
  <si>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</si>
  <si>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</si>
  <si>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поселений в валюте Российской Федерации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</si>
  <si>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</si>
  <si>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</si>
  <si>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поселений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</si>
  <si>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</si>
  <si>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</si>
  <si>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</si>
  <si>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</si>
  <si>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</si>
  <si>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</si>
  <si>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поселений кредитов 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</si>
  <si>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</si>
  <si>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</si>
  <si>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</si>
  <si>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</si>
  <si>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</si>
  <si>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</si>
  <si>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</si>
  <si>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</si>
  <si>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</si>
  <si>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</si>
  <si>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</si>
  <si>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000 01 03 00 00 00 0000 000</t>
  </si>
  <si>
    <t>Обеспечение деятельности учреждений культуры  в сфере библиотечного обслуживания</t>
  </si>
  <si>
    <t>Библиотека</t>
  </si>
  <si>
    <t>Обеспечение мероприятий  по оздоровлению детей и молодежной политике</t>
  </si>
  <si>
    <t>Обеспечение мероприятий по оздоровлению детей и молодежной политике</t>
  </si>
  <si>
    <t>Обеспечение деятельности учреждений культуры по организации культурно-досуговой деятельности</t>
  </si>
  <si>
    <t>Субвенции местным бюджетам  на выполнение передаваемых полномочий субъектов Российской Федерации</t>
  </si>
  <si>
    <t xml:space="preserve"> 1 11 07015 10 0000 120</t>
  </si>
  <si>
    <t>115 02050 10 0000 140</t>
  </si>
  <si>
    <t>Другие общегосударственные вопросы</t>
  </si>
  <si>
    <t>0113</t>
  </si>
  <si>
    <t>0412</t>
  </si>
  <si>
    <t>Другие вопросы в области национальной экономике</t>
  </si>
  <si>
    <t>Другие вопросы в области культуры, кинематографии</t>
  </si>
  <si>
    <t>0804</t>
  </si>
  <si>
    <t>Финансовое обеспечение деятельности учреждений (структурных подразделений) обеспечивающих хозяйственное обслуживание органов местного самоуправления</t>
  </si>
  <si>
    <t>Муниципальные программы</t>
  </si>
  <si>
    <t>Осуществление  областных  государственных полномочий по определению перечня должностных лиц органов местного самоуправления,уполномоченных составлять протоколы об административных правонарушениях,предусмотренных  отдельными закономи Иркутской области  об административной ответственности</t>
  </si>
  <si>
    <t xml:space="preserve">Другие общегосударственные  вопросы </t>
  </si>
  <si>
    <t>Мероприятия по землеустройству и землепользованию</t>
  </si>
  <si>
    <t>Закупка товаров, работ и услуг для государственных (муниципальных)нужд</t>
  </si>
  <si>
    <t xml:space="preserve">ТАРГИЗСКОГО МУНИЦИПАЛЬНОГО ОБРАЗОВАНИЯ </t>
  </si>
  <si>
    <t xml:space="preserve"> 1 03 022300 10 000 110</t>
  </si>
  <si>
    <t xml:space="preserve"> 1 03 022400 10 000 110</t>
  </si>
  <si>
    <t xml:space="preserve"> 1 03 022500 10 000 110</t>
  </si>
  <si>
    <t xml:space="preserve"> 1 03 022600 10 000 110</t>
  </si>
  <si>
    <t xml:space="preserve"> 1 03 020000 00 000 110</t>
  </si>
  <si>
    <t>МП"Обеспечение пожарной безопасности и профилактики пожаров на территории Таргизского муниципального образования на 2015-2017 годы"</t>
  </si>
  <si>
    <t>МП "Благоустройство территории Таргизского муниципального образования на 2015-2017 годы"</t>
  </si>
  <si>
    <t>МП"Обеспечение безопасности дорожного движения на территории Таргизского муниципального образования на  2015-2017 годы"</t>
  </si>
  <si>
    <t>МП"Обеспечение безопасности дорожного движения на территории Таргизского муниципального образования на  2015 -2017 годы"</t>
  </si>
  <si>
    <t>МП"Поддержка и развитие субъектов  малого и среднего предпринимательства на территории Таргизского муниципального образования на 2015-2017 годы"</t>
  </si>
  <si>
    <t>Осуществление  областных  государственных полномочий по определению перечня должностных лиц органов местного самоуправления,уполномоченных составлять протоколы об административных правонарушениях,предусмотренных  отдельными законами Иркутской области  об административной ответственности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</si>
  <si>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</si>
  <si>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</si>
  <si>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</si>
  <si>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</si>
  <si>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Земельный налог с организаций 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</si>
  <si>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</si>
  <si>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 поселений</t>
  </si>
  <si>
    <t>Земельный налог с физических лиц, обладающих земельным участком, расположенным в границах сельских поселений</t>
  </si>
  <si>
    <t>1 06 06040 00 0000 110</t>
  </si>
  <si>
    <t>1 06 06043 10 0000 110</t>
  </si>
  <si>
    <t>Земельный налог с физических лиц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</si>
  <si>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 поселений, а также средства от продажи права на заключение договоров аренды указанных земельных участков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</si>
  <si>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</si>
  <si>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доходы от оказания платных услуг (работ) получателями средств бюджетов сельских поселений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</si>
  <si>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</si>
  <si>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</si>
  <si>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</si>
  <si>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1 06 06033 10 0000 110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</si>
  <si>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 поселениями</t>
  </si>
  <si>
    <t>Платежи, взимаемые органами местного самоуправления (организациями) сельских  поселений за выполнение определенных функций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</si>
  <si>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</si>
  <si>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Невыясненные поступления, зачисляемые в бюджеты сельских  поселений</t>
  </si>
  <si>
    <t>Прочие неналоговые доходы бюджетов сельских поселений</t>
  </si>
  <si>
    <t>Прочие межбюджетные трансферты, передаваемые бюджетам сельских поселений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</si>
  <si>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</si>
  <si>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</si>
  <si>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Получение кредитов от кредитных организаций бюджетами сельских поселений в валюте Российской Федерации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</si>
  <si>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</si>
  <si>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Погашение  бюджетами сельских поселений кредитов от других бюджетов бюджетной системы Российской Федерации в валюте Российской Федерации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</si>
  <si>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</si>
  <si>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</si>
  <si>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Погашение бюджетами сельских поселений кредитов от кредитных организаций  в валюте Российской Федерации</t>
  </si>
  <si>
    <t>Погашение обязательств, за счет прочих источников внутреннего финансирования дефицитов бюджетов сельских поселений</t>
  </si>
  <si>
    <t>116 90050 10 0000 140</t>
  </si>
  <si>
    <t>1 11 05013 10 0000 120</t>
  </si>
  <si>
    <t>"Противодействие экстремизму и профилактика терроризма на территории Таргизского  муниципального образования на 2015-2017 годы"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</si>
  <si>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</si>
  <si>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44 0 01 00000</t>
  </si>
  <si>
    <t>44 0 00 00000</t>
  </si>
  <si>
    <t>44 0 03 00000</t>
  </si>
  <si>
    <t>44 0 04 00000</t>
  </si>
  <si>
    <t>44 0 02 00000</t>
  </si>
  <si>
    <t>44 0 05 00000</t>
  </si>
  <si>
    <t>44 0 06 00000</t>
  </si>
  <si>
    <t>44 0 08 00000</t>
  </si>
  <si>
    <t>44 0 07 00000</t>
  </si>
  <si>
    <t>90 А 06 73150</t>
  </si>
  <si>
    <t>70 3 02 51180</t>
  </si>
  <si>
    <t>77 0 03 00000</t>
  </si>
  <si>
    <t>77 0 04 00000</t>
  </si>
  <si>
    <t>90 6 03 00000</t>
  </si>
  <si>
    <t>77  0 05 00000</t>
  </si>
  <si>
    <t>77 0 06 00000</t>
  </si>
  <si>
    <t>77 0 07 00000</t>
  </si>
  <si>
    <t>77 0 08 00000</t>
  </si>
  <si>
    <t>77 0 00 00000</t>
  </si>
  <si>
    <t>77 0 09 00000</t>
  </si>
  <si>
    <t>77 0 13 79999</t>
  </si>
  <si>
    <t>90 0 00 00000</t>
  </si>
  <si>
    <t xml:space="preserve"> МП "Противодействие экстремизму и профилактика терроризма на территории Таргизского  муниципального образования на 2015-2017 годы"</t>
  </si>
  <si>
    <t>Непрограммные расходы</t>
  </si>
  <si>
    <t>77 0 01 00000</t>
  </si>
  <si>
    <t xml:space="preserve">986 </t>
  </si>
  <si>
    <t xml:space="preserve">0412 </t>
  </si>
  <si>
    <t>77 0 12 00000</t>
  </si>
  <si>
    <t>77 0 10 00000</t>
  </si>
  <si>
    <t>77 0 14 00000</t>
  </si>
  <si>
    <t>77 0 05 00000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</si>
  <si>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</si>
  <si>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77 0 13 00000</t>
  </si>
  <si>
    <t>Прочие мероприятия по благоустройству  сельских поселений</t>
  </si>
  <si>
    <t>Реализация направлений расходов основного мероприятия и (или) ведомственной целевой программы, подпрограммы муниципальной  программы Таргизского муниципального образования, а также непрограммным направлениям расходов Таргизского муниципального образования</t>
  </si>
  <si>
    <t>Закупка товаров, работ и услуг для обеспечения государственных (муниципальных) нужд</t>
  </si>
  <si>
    <t>Расходы на выплаты по оплате труда работников органов местного самоуправления</t>
  </si>
  <si>
    <t>Непрограммнык расходы</t>
  </si>
  <si>
    <t>Межбюджетные трансферты</t>
  </si>
  <si>
    <t>70 0 00 00000</t>
  </si>
  <si>
    <t>Резервный фонд администрации Таргизского муниципального образования</t>
  </si>
  <si>
    <t>Иные бюджетные ассигнования</t>
  </si>
  <si>
    <t>Расходы на обеспечение функций органов местного самоуправления</t>
  </si>
  <si>
    <t xml:space="preserve">Реализация направлений расходов основного мероприятия и (или)  муниципальной программы Таргизского муниципального образования, а также непрограммным направлениям расходов органов местного самоуправленияТаргизского муниципального образования </t>
  </si>
  <si>
    <t>Расходы на выплаты по оплате труда работников  муниципальных учреждений, находящихся в ведении Таргизского муниципальног ообразования</t>
  </si>
  <si>
    <t>Расходы на обеспечение деятельности муниципальных учреждений, находящихся в ведении Таргизского муниципального образования</t>
  </si>
  <si>
    <t>Обеспечение деятельности  защиты населения и территорий от чрезвычайных ситуаций</t>
  </si>
  <si>
    <t>01 00</t>
  </si>
  <si>
    <t>01 02</t>
  </si>
  <si>
    <t>Расходы на выплаты персоналу в целях обеспечения выполнения функций государственными( муниципальными) органами, казенными учреждениями, органами управления государственными внебюджетными фондами</t>
  </si>
  <si>
    <t>01 04</t>
  </si>
  <si>
    <t xml:space="preserve">01 04 </t>
  </si>
  <si>
    <t>44 0  04 00000</t>
  </si>
  <si>
    <t>Основное мероприятие программы "Повышение классификации"</t>
  </si>
  <si>
    <t>01 06</t>
  </si>
  <si>
    <t>01 13</t>
  </si>
  <si>
    <t>70 3 02 00000</t>
  </si>
  <si>
    <t xml:space="preserve">0409 </t>
  </si>
  <si>
    <t xml:space="preserve">0503 </t>
  </si>
  <si>
    <t>Расходы на организацию уличного освещения  в муниципальном образовании</t>
  </si>
  <si>
    <t>Основное мероприятие программы "Информационно-пропагандистское  обеспечение профилактики терроризма и экстремизма"</t>
  </si>
  <si>
    <t>Прочие мероприятия по благоустройству   сельских поселений</t>
  </si>
  <si>
    <t>Основное мероприятие программы приобретение дорожных знаков</t>
  </si>
  <si>
    <t>Основное мероприятие программы капитальный ремонт дорог общего пользования местного значения.</t>
  </si>
  <si>
    <t>Основное мероприятие программы обеспечение первичными мерами пожаротушения</t>
  </si>
  <si>
    <t>Основное мероприятие программы приобретение аншлагов</t>
  </si>
  <si>
    <t>Модернизация объектов коммунальной инфраструктуры</t>
  </si>
  <si>
    <t>Оказание консультативной, информационной и методологической помощи субъектам малого и среднего предпринимательства в организации и ведении бизнеса</t>
  </si>
  <si>
    <t>МП" Энергосбережение  и повышение энергетической  эффективности на территории Таргизского МО на 2016 год"</t>
  </si>
  <si>
    <t>МП"Развитие муниципальной службы в  Таргизском муниципальном образовании на 2015-2017 годы"</t>
  </si>
  <si>
    <t>МП"Капитальный ремонт  дорог общего пользования местного значения Таргизского муниципального образования на 2015-2017 годы"</t>
  </si>
  <si>
    <t>986 01 02 00 00 10 0000 710</t>
  </si>
  <si>
    <t>986 01 02 00 00 10 0000 810</t>
  </si>
  <si>
    <t>986 01 03 01 00 10 0000 710</t>
  </si>
  <si>
    <t>986 01 03 01 00 10 0000 810</t>
  </si>
  <si>
    <t>986 01 05 02 01 00 0000 510</t>
  </si>
  <si>
    <t>986 01 05 02 01 10 0000 510</t>
  </si>
  <si>
    <t>986 01 05 02 01 10 0000 610</t>
  </si>
  <si>
    <t>44 0 04 89999</t>
  </si>
  <si>
    <t xml:space="preserve">44 0 04 89999 </t>
  </si>
  <si>
    <t>44 0 03 89999</t>
  </si>
  <si>
    <t>44 0 01 89999</t>
  </si>
  <si>
    <t>44 0 05 89999</t>
  </si>
  <si>
    <t>44 0 06 89999</t>
  </si>
  <si>
    <t>44 0 07  89999</t>
  </si>
  <si>
    <t>44 0 07 89999</t>
  </si>
  <si>
    <t>90 6 03 89999</t>
  </si>
  <si>
    <t>77 0 70 89120</t>
  </si>
  <si>
    <t>77 0 01 89999</t>
  </si>
  <si>
    <t>77 0 03 80110</t>
  </si>
  <si>
    <t>77 0 04 80110</t>
  </si>
  <si>
    <t>77 0 04 80190</t>
  </si>
  <si>
    <t>77 0 04 89999</t>
  </si>
  <si>
    <t>77 0 05 82110</t>
  </si>
  <si>
    <t>77 0 02 82190</t>
  </si>
  <si>
    <t>77 0 05 82190</t>
  </si>
  <si>
    <t>77 0 05 89999</t>
  </si>
  <si>
    <t>77 0 06 82110</t>
  </si>
  <si>
    <t>77 0 06 82190</t>
  </si>
  <si>
    <t>77 0 7 82110</t>
  </si>
  <si>
    <t>77 0 7 82190</t>
  </si>
  <si>
    <t>77 0 7 89999</t>
  </si>
  <si>
    <t>77 0 09 81010</t>
  </si>
  <si>
    <t>77 0 10 89999</t>
  </si>
  <si>
    <t>77  0 12 89999</t>
  </si>
  <si>
    <t>77 0 12 89999</t>
  </si>
  <si>
    <t>77 0 13 89999</t>
  </si>
  <si>
    <t>77 0 14 89999</t>
  </si>
  <si>
    <t>77 0 08 89999</t>
  </si>
  <si>
    <t>44 0 08 89999</t>
  </si>
  <si>
    <t>44 0 02 89999</t>
  </si>
  <si>
    <t xml:space="preserve">77 0 04 80110 </t>
  </si>
  <si>
    <t>44 0  04 89999</t>
  </si>
  <si>
    <t xml:space="preserve">44 0 06 89999 </t>
  </si>
  <si>
    <t>77 0 07 82110</t>
  </si>
  <si>
    <t>77 0 07 82190</t>
  </si>
  <si>
    <t>77 0 07 89999</t>
  </si>
  <si>
    <t>1 06 06030 00 0000 110</t>
  </si>
  <si>
    <t>2 02 15001 00 0000 151</t>
  </si>
  <si>
    <t>2 02 10000 00 0000 151</t>
  </si>
  <si>
    <t>2 02 15001 10 0000 151</t>
  </si>
  <si>
    <t>2 02 35118 10 0000 151</t>
  </si>
  <si>
    <t>2 02 35118 00 0000 151</t>
  </si>
  <si>
    <t xml:space="preserve"> 2 02 30000 00 0000 151</t>
  </si>
  <si>
    <t>Субвенции бюджетам бюджетной системы Российской Федерации</t>
  </si>
  <si>
    <t>2 02 30024 10 0000 151</t>
  </si>
  <si>
    <t>2 02 30024 00 0000 151</t>
  </si>
  <si>
    <t>2 02 29999 10 0000 151</t>
  </si>
  <si>
    <t>2 02 49999 10 0000 151</t>
  </si>
  <si>
    <t>2 07 05030 10 0000 180</t>
  </si>
  <si>
    <t>Прочие безвозмездные поступления в бюджеты сельских поселений</t>
  </si>
  <si>
    <t>Иные межбюджетные трансферты</t>
  </si>
  <si>
    <t>2 02 40000 00 0000 151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</si>
  <si>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</si>
  <si>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Дотации бюджетам бюджетной системы Российской Федерации</t>
  </si>
  <si>
    <t xml:space="preserve">"О бюджете Таргизского мкниципального образования </t>
  </si>
  <si>
    <t xml:space="preserve">"О бюджете Таргизского муниципального образования </t>
  </si>
  <si>
    <t>Обеспечение проведения  выборов и референдумов</t>
  </si>
  <si>
    <t>90 2 01 89999</t>
  </si>
  <si>
    <t>90 2 00 00000</t>
  </si>
  <si>
    <t>0107</t>
  </si>
  <si>
    <t>90 2 02 89999</t>
  </si>
  <si>
    <t>104</t>
  </si>
  <si>
    <t>310</t>
  </si>
  <si>
    <r>
      <t xml:space="preserve"> Закупка товаров, работ и услуг для обеспечения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государственных (муниципальных) нужд</t>
    </r>
  </si>
  <si>
    <t>Проведение выборов в представительные органы</t>
  </si>
  <si>
    <t>Обеспечение проведения выборов и референдумов</t>
  </si>
  <si>
    <t>Проведение выборов главы муниципального образования</t>
  </si>
  <si>
    <t>Расходы на выплаты по оплате труда работников  муниципальных учреждений, находящихся в ведении Таргизского муниципального образования</t>
  </si>
  <si>
    <t>2018 г</t>
  </si>
  <si>
    <t>Виды долговых обязательств</t>
  </si>
  <si>
    <t>Объем заимствований, всего</t>
  </si>
  <si>
    <t>в том числе:</t>
  </si>
  <si>
    <t>1. Государственные ценные бумаги, номинальная стоимость которых указана в валюте Российской Федерации, в том числе:</t>
  </si>
  <si>
    <t>объем привлечения</t>
  </si>
  <si>
    <t>объем погашения</t>
  </si>
  <si>
    <t>2. Кредиты кредитных организаций в валюте Российской Федерации, в том числе:</t>
  </si>
  <si>
    <t xml:space="preserve">3. Бюджетные кредиты от других бюджетов бюджетной системы Российской Федерации, в том числе: </t>
  </si>
  <si>
    <t>из них на пополнение остатков средств на счетах бюджетов субъектов Российской Фе6дерации, в том числе:</t>
  </si>
  <si>
    <t>2019 год</t>
  </si>
  <si>
    <t>(рублей)</t>
  </si>
  <si>
    <t>( рублей)</t>
  </si>
  <si>
    <t xml:space="preserve">ПРОГНОЗИРУЕМЫЕ ДОХОДЫ БЮДЖЕТА ТАРГИЗСКОГО МУНИЦИПАЛЬНОГО ОБРАЗОВАНИЯ НА 2018 ГОД </t>
  </si>
  <si>
    <t>ПРОГНОЗИРУЕМЫЕ ДОХОДЫ БЮДЖЕТА ТАРГИЗСКОГО МУНИЦИПАЛЬНОГО ОБРАЗОВАНИЯ  НА ПЛАНОВЫЙ ПЕРИОД 2019-2020 ГОДОВ</t>
  </si>
  <si>
    <t>НОРМАТИВЫ РАСПРЕДЕЛЕНИЯ ДОХОДОВ ТАРГИЗСКОГО МУНИЦИПАЛЬНОГО ОБРАЗОВАНИЯ, КРОМЕ УСТАНОВЛЕННЫХ БЮДЖЕТНЫМ ЗАКОНОДАТЕЛЬСТВОМ РОССИЙСКОЙ ФЕДЕРАЦИИ,  НА 2018 ГОД  И НА ПЛАНОВЫЙ ПЕРИОД  2019-2020 ГОДОВ</t>
  </si>
  <si>
    <t>ПЕРЕЧЕНЬ ГЛАВНЫХ АДМИНИСТРАТОРОВ ДОХОДОВ БЮДЖЕТА ТАРГИЗСКОГО МУНИЦИПАЛЬНОГО ОБРАЗОВАНИЯ НА 2018 ГОД И НА ПЛАНОВЫЙ ПЕРИОД 2019-2020 ГОДОВ</t>
  </si>
  <si>
    <t xml:space="preserve">ПЕРЕЧЕНЬ ГЛАВНЫХ РАСПОРЯДИТЕЛЕЙ БЮДЖЕТНЫХ СРЕДСТВ БЮДЖЕТА ТАРГИЗСКОГО МУНИЦИПАЛЬНОГО ОБРАЗОВАНИЯ НА 2018 ГОД И НА ПЛАНОВЫЙ ПЕРИОД 2019-2020 ГОДОВ </t>
  </si>
  <si>
    <t>Социальная политика</t>
  </si>
  <si>
    <t>Пенсионное обеспечение</t>
  </si>
  <si>
    <t>1000</t>
  </si>
  <si>
    <t>1001</t>
  </si>
  <si>
    <t>Пенсинное обеспечение</t>
  </si>
  <si>
    <t>Пенсии,пособия выплачиваемые организациями сектора государственного управления.</t>
  </si>
  <si>
    <t>987</t>
  </si>
  <si>
    <t>988</t>
  </si>
  <si>
    <t>989</t>
  </si>
  <si>
    <t xml:space="preserve"> 77 0 09 89999</t>
  </si>
  <si>
    <t xml:space="preserve"> 78 0 09 89999</t>
  </si>
  <si>
    <t>77 0 17 00000</t>
  </si>
  <si>
    <t>Мероприятия в области коммунального хозяйства</t>
  </si>
  <si>
    <t>77 0 17 89999</t>
  </si>
  <si>
    <t>78 0 17 89999</t>
  </si>
  <si>
    <t>77 0 16 00000</t>
  </si>
  <si>
    <t>Изготовление технической документации на обьекты недвижимости</t>
  </si>
  <si>
    <t>77 0 16 89999</t>
  </si>
  <si>
    <t>78 0 16 89999</t>
  </si>
  <si>
    <t>МП"Установка дорожных знаков,обустройство пешеходных переходов в границе улично-дорожной сети около образовательных учреждений Таргизского муниципального образования на  2017-2019 годы"</t>
  </si>
  <si>
    <t xml:space="preserve">Мероприятия обустройства нерегулируемых пешеходных переходов в границе улично-дорожной сети около образовательных учреждений Таргизского муниципального образования </t>
  </si>
  <si>
    <t>44 0 09 89999</t>
  </si>
  <si>
    <t>Изготовление технической документации</t>
  </si>
  <si>
    <t xml:space="preserve">                                                      Приложение 1</t>
  </si>
  <si>
    <t xml:space="preserve">                                                 к решению Думы </t>
  </si>
  <si>
    <t xml:space="preserve">                  "О бюджете Таргизского мкниципального образования </t>
  </si>
  <si>
    <t xml:space="preserve">                       на 2018 год и на плановый период 2019-2020 годов"</t>
  </si>
  <si>
    <t xml:space="preserve">                                                  Приложение 2</t>
  </si>
  <si>
    <t xml:space="preserve">                                                                                        на 2018 год и на плановый период 2019-2020 годов"</t>
  </si>
  <si>
    <t xml:space="preserve">                                                                            Приложение 3</t>
  </si>
  <si>
    <t xml:space="preserve">                                                                       к решению Думы</t>
  </si>
  <si>
    <t xml:space="preserve">      "О бюджете Таргизского мкниципального образования </t>
  </si>
  <si>
    <t xml:space="preserve">       "О бюджете Таргизского мкниципального образования </t>
  </si>
  <si>
    <t xml:space="preserve">            на 2018 год и на плановый период 2019-2020 годов"</t>
  </si>
  <si>
    <t xml:space="preserve">                                                                           Приложение 4</t>
  </si>
  <si>
    <t xml:space="preserve">                                                                      к решению Думы</t>
  </si>
  <si>
    <t xml:space="preserve">      "О бюджете Таргизского муниципального образования </t>
  </si>
  <si>
    <t xml:space="preserve">           на 2018 год и на плановый период 2019-2020 годов"</t>
  </si>
  <si>
    <t xml:space="preserve">                                                                                                  Приложение 5</t>
  </si>
  <si>
    <t xml:space="preserve">                                                                                             к решению Думы</t>
  </si>
  <si>
    <t xml:space="preserve">                             "О бюджете Таргизского муниципального образования </t>
  </si>
  <si>
    <t xml:space="preserve">                                  на 2018 год и на плановый период 2019-2020 годов"</t>
  </si>
  <si>
    <t xml:space="preserve">                                                                           Приложение 6</t>
  </si>
  <si>
    <t xml:space="preserve">                                               Приложение 7</t>
  </si>
  <si>
    <t>И ПОДРАЗДЕЛАМ КЛАССИФИКАЦИИ РАСХОДОВ БЮДЖЕТОВ ТАРГИЗСКОГО МУНИЦИПАЛЬНОГО ОБРАЗОВАНИЯ НА 2018 ГОД</t>
  </si>
  <si>
    <t xml:space="preserve">                                                                                     Приложение 8</t>
  </si>
  <si>
    <t xml:space="preserve">                                                                                к решению Думы</t>
  </si>
  <si>
    <t xml:space="preserve">                 "О бюджете Таргизского муниципального образования </t>
  </si>
  <si>
    <t>И ПОДРАЗДЕЛАМ КЛАССИФИКАЦИИ РАСХОДОВ БЮДЖЕТОВ ТАРГИЗСКОГО МУНИЦИПАЛЬНОГО ОБРАЗОВАНИЯ НА 2019 -2020 ГОД</t>
  </si>
  <si>
    <t xml:space="preserve">                                                к   решению  Думы</t>
  </si>
  <si>
    <t xml:space="preserve">                                                       Приложение 9</t>
  </si>
  <si>
    <t xml:space="preserve">            "О бюджете Таргизского мкниципального образования </t>
  </si>
  <si>
    <t>(МУНИЦИПАЛЬНЫМ ПРОГРАММАМ  И НЕПРОГРАММНЫМ НАПРАВЛЕНИЯМ ДЕЯТЕЛЬНОСТИ),ГРУППАМ ВИДОВ РАСХОДОВ, РАЗДЕЛАМ, ПОДРАЗДЕЛАМ  КЛАССИФИКАЦИИ РАСХОДОВ БЮДЖЕТОВТАРГИЗСКОГО МУНИЦИПАЛЬНОГО ОБРАЗОВАНИЯ НА  2018 ГОД</t>
  </si>
  <si>
    <t xml:space="preserve">                 на 2018 год и на плановый период 2019-2020 годов"</t>
  </si>
  <si>
    <t>44 0 098 9999</t>
  </si>
  <si>
    <t>МП "Установка дорожных знаков, обустройства пешеходных переходов на территории Таргизского МО на 2017-2019 годов"</t>
  </si>
  <si>
    <t>Прочие работы и услуги</t>
  </si>
  <si>
    <t>Работы и услуги по содержанию имущества</t>
  </si>
  <si>
    <t>Изготовление технической документации на объекты недвижимости</t>
  </si>
  <si>
    <t>77 0 16 899999</t>
  </si>
  <si>
    <t>77 0 07 899999</t>
  </si>
  <si>
    <t>Уплата иных платежей</t>
  </si>
  <si>
    <t>Иные закупки товаров.юработ и услуг для обеспечения государственных (муниципальных) нужд</t>
  </si>
  <si>
    <t>78 0 09 89999</t>
  </si>
  <si>
    <t>263</t>
  </si>
  <si>
    <t>Пособия, компенсации и иные социальные выплаты гражданам, кроме публичных нормативных обязательств</t>
  </si>
  <si>
    <t xml:space="preserve"> Пенсии, пособия, выплачиваемые организациями сектора государственного управления</t>
  </si>
  <si>
    <t xml:space="preserve">                                                     Приложение 11</t>
  </si>
  <si>
    <t xml:space="preserve">  на 2018 ГОД</t>
  </si>
  <si>
    <t xml:space="preserve">                                                                                 Приложение 12</t>
  </si>
  <si>
    <t xml:space="preserve">                                                                               к решения  Думы</t>
  </si>
  <si>
    <t xml:space="preserve">                                             на 2018 год и на плановый период 2019-2020 годов"</t>
  </si>
  <si>
    <t xml:space="preserve">                         "О бюджете Таргизского мкниципального образования </t>
  </si>
  <si>
    <t xml:space="preserve">  на 2019-2020 ГОДЫ</t>
  </si>
  <si>
    <t xml:space="preserve">                                                                                                                                                                к решения Думы </t>
  </si>
  <si>
    <t xml:space="preserve">                                                                                          Приложение 14</t>
  </si>
  <si>
    <t xml:space="preserve">                                                                               </t>
  </si>
  <si>
    <t xml:space="preserve">                            на 2018 год и на плановый период 2019-2020 годов"</t>
  </si>
  <si>
    <t>ПРОГРАММА ГОСУДАРСТВЕННЫХ ВНУТРЕННИХ ЗАИМСТВОВАНИЙ ТАРГИЗСКОГО МУНИЦИПАЛЬНОГО ОБРАЗОВАНИЯ НА 2018 ГОД</t>
  </si>
  <si>
    <t>ПРОГРАММА ГОСУДАРСТВЕННЫХ ВНУТРЕННИХ ЗАИМСТВОВАНИЙ ТАРГИЗСКОГО МУНИЦИПАЛЬНОГО ОБРАЗОВАНЕИЯ НА ПЛАНОВЫЙ ПЕРИОД 2019 И 2020 ГОДОВ</t>
  </si>
  <si>
    <t>2020 год</t>
  </si>
  <si>
    <t xml:space="preserve">                                            Приложение 15</t>
  </si>
  <si>
    <t xml:space="preserve">                                          к решению Думы</t>
  </si>
  <si>
    <t>на плановый период 2019 и 2020 годов»</t>
  </si>
  <si>
    <t>на 2018 год и на плановый период 2019-2020 годов"</t>
  </si>
  <si>
    <t xml:space="preserve">                      на 2018 год и на плановый период 2019-2020 годов"</t>
  </si>
  <si>
    <t>ПЕРЕЧЕНЬ ГЛАВНЫХ АДМИНИСТРАТОРОВ ИСТОЧНИКОВ  ФИНАНСИРОВАНИЯ ДЕФИЦИТА БЮДЖЕТА ТАРГИЗСКОГО МУНИЦИПАЛЬНОГО ОБРАЗОВАНИЯ НА 2018 ГОД  И НА ПЛАНОВЫЙ ПЕРИОД 2019-2020 ГОДОВ</t>
  </si>
  <si>
    <t xml:space="preserve">                                                                                     "О бюджете Таргизского муниципального образования </t>
  </si>
  <si>
    <t>Приложение 7</t>
  </si>
  <si>
    <t>Приложение 1</t>
  </si>
  <si>
    <t>79 0 09 89999</t>
  </si>
  <si>
    <t>Глава Таргизского муниципального образования</t>
  </si>
  <si>
    <t>В.М. Киндрачук</t>
  </si>
  <si>
    <t>Реализация мероприятий перечня проектов народных инициатив</t>
  </si>
  <si>
    <t>71 1 01 S2370</t>
  </si>
  <si>
    <t xml:space="preserve">Прочая закупка товаров, работ и услуг </t>
  </si>
  <si>
    <t xml:space="preserve">ИСТОЧНИКИ ВНУТРЕННЕГО ФИНАНСИРОВАНИЯ ДЕФИЦИТА БЮДЖЕТА ТАРГИЗСКОГО МУНИЦИПАЛЬНОГО ОБРАЗОВАНИЯ  НА 2018 ГОД  </t>
  </si>
  <si>
    <t>Приложение 9</t>
  </si>
  <si>
    <t>Приложение  11</t>
  </si>
  <si>
    <t xml:space="preserve">                                                  Приложение 13</t>
  </si>
  <si>
    <t xml:space="preserve">    "О бюджете Таргизского мкниципального образования </t>
  </si>
  <si>
    <t xml:space="preserve">         на 2018 год и на плановый период 2019-2020 годов"</t>
  </si>
  <si>
    <t>Дотации бюджетам поселений на выравнивание бюджетной обеспеченности из районного бюджета</t>
  </si>
  <si>
    <t>МП"Развитие муниципальной службы в  Таргизском муниципальном образовании на 2018-2020 годы"</t>
  </si>
  <si>
    <t>МП"Обеспечение пожарной безопасности и профилактики пожаров на территории Таргизского муниципального образования на 2018-2020 годы"</t>
  </si>
  <si>
    <t>МП"Капитальный ремонт  дорог общего пользования местного значения Таргизского муниципального образования на 2015-2020 годы"</t>
  </si>
  <si>
    <t>МП"Обеспечение безопасности дорожного движения на территории Таргизского муниципального образования на  2018 -2020 годы"</t>
  </si>
  <si>
    <t>МП"Поддержка и развитие субъектов  малого и среднего предпринимательства на территории Таргизского муниципального образования на 2018-2020 годы"</t>
  </si>
  <si>
    <t>МП "Благоустройство территории Таргизского муниципального образования на 2018-2020 годы"</t>
  </si>
  <si>
    <t>"Противодействие экстремизму и профилактика терроризма на территории Таргизского  муниципального образования на 2018-2020 годы"</t>
  </si>
  <si>
    <t>МП" Энергосбережение  и повышение энергетической  эффективности на территории Таргизского МО на 2018-2020 годы"</t>
  </si>
  <si>
    <t>МП"Обеспечение безопасности дорожного движения на территории Таргизского муниципального образования на  2018-2020 годы"</t>
  </si>
  <si>
    <t>МП "Поддержка и развитие субъектов  малого и среднего предпринимательства на территории Таргизского муниципального образования на 2018-2020годы"</t>
  </si>
  <si>
    <t xml:space="preserve">Молодежная политика </t>
  </si>
  <si>
    <t xml:space="preserve">       к   решению  Думы от 31.05.2018 года № 38/1</t>
  </si>
  <si>
    <t xml:space="preserve">      решению Думы от 31.05.2018 года № 31/1</t>
  </si>
  <si>
    <t xml:space="preserve">        к решению Думы от 31.05.2018 № 31/1</t>
  </si>
  <si>
    <t xml:space="preserve">            к решения  Думы от 31.05.2018 года № 31/1</t>
  </si>
  <si>
    <t xml:space="preserve">                           к решению Думы от 31.05.2018 года № 31/1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</si>
</sst>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  <numFmt numFmtId="167" formatCode="#,##0.00_ ;\-#,##0.00\ "/>
    <numFmt numFmtId="168" formatCode="#,##0.00_р_.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color rgb="FF92D050"/>
      <name val="Times New Roman"/>
      <family val="1"/>
      <charset val="204"/>
    </font>
    <font>
      <sz val="12"/>
      <color rgb="FF26282F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sz val="13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0" fontId="7" fillId="0" borderId="0"/>
    <xf numFmtId="164" fontId="14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3" fillId="0" borderId="0"/>
    <xf numFmtId="164" fontId="22" fillId="0" borderId="0" applyFont="0" applyFill="0" applyBorder="0" applyAlignment="0" applyProtection="0"/>
    <xf numFmtId="0" fontId="30" fillId="0" borderId="0"/>
    <xf numFmtId="0" fontId="1" fillId="0" borderId="0"/>
  </cellStyleXfs>
  <cellXfs count="4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4" fillId="0" borderId="0" xfId="0" applyFont="1"/>
    <xf numFmtId="0" fontId="2" fillId="0" borderId="0" xfId="0" applyFont="1" applyFill="1" applyAlignment="1">
      <alignment horizontal="left" indent="7"/>
    </xf>
    <xf numFmtId="0" fontId="5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3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right"/>
    </xf>
    <xf numFmtId="0" fontId="8" fillId="2" borderId="2" xfId="1" applyFont="1" applyFill="1" applyBorder="1" applyAlignment="1">
      <alignment horizontal="center" vertical="center" wrapText="1"/>
    </xf>
    <xf numFmtId="3" fontId="8" fillId="2" borderId="2" xfId="1" applyNumberFormat="1" applyFont="1" applyFill="1" applyBorder="1" applyAlignment="1" applyProtection="1">
      <alignment horizontal="left" vertical="top" wrapText="1"/>
      <protection locked="0"/>
    </xf>
    <xf numFmtId="3" fontId="8" fillId="2" borderId="2" xfId="1" applyNumberFormat="1" applyFont="1" applyFill="1" applyBorder="1" applyAlignment="1" applyProtection="1">
      <alignment horizontal="center" vertical="center" wrapText="1"/>
    </xf>
    <xf numFmtId="3" fontId="9" fillId="2" borderId="2" xfId="1" applyNumberFormat="1" applyFont="1" applyFill="1" applyBorder="1" applyAlignment="1" applyProtection="1">
      <alignment horizontal="left" vertical="top" wrapText="1"/>
      <protection locked="0"/>
    </xf>
    <xf numFmtId="3" fontId="9" fillId="2" borderId="2" xfId="1" applyNumberFormat="1" applyFont="1" applyFill="1" applyBorder="1" applyAlignment="1" applyProtection="1">
      <alignment horizontal="center" vertical="center" wrapText="1"/>
    </xf>
    <xf numFmtId="3" fontId="9" fillId="2" borderId="2" xfId="1" applyNumberFormat="1" applyFont="1" applyFill="1" applyBorder="1" applyAlignment="1" applyProtection="1">
      <alignment horizontal="left" vertical="top" wrapText="1" indent="1"/>
      <protection locked="0"/>
    </xf>
    <xf numFmtId="3" fontId="9" fillId="2" borderId="2" xfId="1" applyNumberFormat="1" applyFont="1" applyFill="1" applyBorder="1" applyAlignment="1" applyProtection="1">
      <alignment horizontal="left" vertical="top" wrapText="1" indent="2"/>
      <protection locked="0"/>
    </xf>
    <xf numFmtId="3" fontId="9" fillId="2" borderId="2" xfId="0" applyNumberFormat="1" applyFont="1" applyFill="1" applyBorder="1" applyAlignment="1" applyProtection="1">
      <alignment horizontal="left" vertical="top" wrapText="1"/>
      <protection locked="0"/>
    </xf>
    <xf numFmtId="3" fontId="9" fillId="2" borderId="2" xfId="0" applyNumberFormat="1" applyFont="1" applyFill="1" applyBorder="1" applyAlignment="1" applyProtection="1">
      <alignment horizontal="center" vertical="center" wrapText="1"/>
    </xf>
    <xf numFmtId="3" fontId="9" fillId="2" borderId="2" xfId="0" applyNumberFormat="1" applyFont="1" applyFill="1" applyBorder="1" applyAlignment="1" applyProtection="1">
      <alignment horizontal="left" vertical="top" wrapText="1" indent="1"/>
      <protection locked="0"/>
    </xf>
    <xf numFmtId="3" fontId="9" fillId="2" borderId="2" xfId="0" applyNumberFormat="1" applyFont="1" applyFill="1" applyBorder="1" applyAlignment="1" applyProtection="1">
      <alignment horizontal="left" vertical="top" wrapText="1" indent="2"/>
      <protection locked="0"/>
    </xf>
    <xf numFmtId="3" fontId="8" fillId="2" borderId="2" xfId="0" applyNumberFormat="1" applyFont="1" applyFill="1" applyBorder="1" applyAlignment="1" applyProtection="1">
      <alignment horizontal="left" vertical="top" wrapText="1"/>
    </xf>
    <xf numFmtId="3" fontId="8" fillId="2" borderId="2" xfId="0" applyNumberFormat="1" applyFont="1" applyFill="1" applyBorder="1" applyAlignment="1" applyProtection="1">
      <alignment horizontal="center" vertical="center" wrapText="1"/>
    </xf>
    <xf numFmtId="3" fontId="8" fillId="2" borderId="2" xfId="0" applyNumberFormat="1" applyFont="1" applyFill="1" applyBorder="1" applyAlignment="1" applyProtection="1">
      <alignment horizontal="left" vertical="top" wrapText="1"/>
      <protection locked="0"/>
    </xf>
    <xf numFmtId="0" fontId="9" fillId="2" borderId="0" xfId="1" applyFont="1" applyFill="1"/>
    <xf numFmtId="3" fontId="12" fillId="2" borderId="2" xfId="1" applyNumberFormat="1" applyFont="1" applyFill="1" applyBorder="1" applyAlignment="1" applyProtection="1">
      <alignment horizontal="left" vertical="top" wrapText="1"/>
      <protection locked="0"/>
    </xf>
    <xf numFmtId="3" fontId="12" fillId="2" borderId="2" xfId="1" applyNumberFormat="1" applyFont="1" applyFill="1" applyBorder="1" applyAlignment="1" applyProtection="1">
      <alignment horizontal="center" vertical="center" wrapText="1"/>
    </xf>
    <xf numFmtId="3" fontId="12" fillId="2" borderId="2" xfId="1" applyNumberFormat="1" applyFont="1" applyFill="1" applyBorder="1" applyAlignment="1" applyProtection="1">
      <alignment horizontal="left" vertical="top" wrapText="1" indent="1"/>
      <protection locked="0"/>
    </xf>
    <xf numFmtId="3" fontId="12" fillId="2" borderId="2" xfId="0" applyNumberFormat="1" applyFont="1" applyFill="1" applyBorder="1" applyAlignment="1" applyProtection="1">
      <alignment horizontal="center" vertical="center" wrapText="1"/>
    </xf>
    <xf numFmtId="0" fontId="9" fillId="2" borderId="0" xfId="1" applyFont="1" applyFill="1" applyAlignment="1"/>
    <xf numFmtId="0" fontId="8" fillId="2" borderId="1" xfId="1" applyFont="1" applyFill="1" applyBorder="1" applyAlignment="1">
      <alignment horizontal="center" vertical="center" wrapText="1"/>
    </xf>
    <xf numFmtId="3" fontId="8" fillId="2" borderId="2" xfId="1" applyNumberFormat="1" applyFont="1" applyFill="1" applyBorder="1" applyAlignment="1" applyProtection="1">
      <alignment horizontal="center" vertical="top" wrapText="1"/>
      <protection locked="0"/>
    </xf>
    <xf numFmtId="0" fontId="9" fillId="2" borderId="0" xfId="1" applyFont="1" applyFill="1" applyAlignment="1">
      <alignment horizontal="left" vertical="top"/>
    </xf>
    <xf numFmtId="3" fontId="9" fillId="2" borderId="2" xfId="0" applyNumberFormat="1" applyFont="1" applyFill="1" applyBorder="1" applyAlignment="1" applyProtection="1">
      <alignment vertical="top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166" fontId="9" fillId="0" borderId="0" xfId="2" applyNumberFormat="1" applyFont="1" applyFill="1" applyBorder="1" applyAlignment="1"/>
    <xf numFmtId="0" fontId="9" fillId="0" borderId="0" xfId="0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horizontal="center" vertical="top" wrapText="1" readingOrder="1"/>
    </xf>
    <xf numFmtId="0" fontId="16" fillId="0" borderId="0" xfId="0" applyNumberFormat="1" applyFont="1" applyFill="1" applyBorder="1" applyAlignment="1">
      <alignment horizontal="right" vertical="top" wrapText="1" readingOrder="1"/>
    </xf>
    <xf numFmtId="0" fontId="15" fillId="0" borderId="3" xfId="0" applyNumberFormat="1" applyFont="1" applyFill="1" applyBorder="1" applyAlignment="1">
      <alignment horizontal="center" vertical="center" readingOrder="1"/>
    </xf>
    <xf numFmtId="0" fontId="15" fillId="3" borderId="3" xfId="0" applyNumberFormat="1" applyFont="1" applyFill="1" applyBorder="1" applyAlignment="1">
      <alignment horizontal="left" vertical="top" wrapText="1" readingOrder="1"/>
    </xf>
    <xf numFmtId="0" fontId="15" fillId="3" borderId="3" xfId="0" applyNumberFormat="1" applyFont="1" applyFill="1" applyBorder="1" applyAlignment="1">
      <alignment horizontal="center" vertical="center" wrapText="1" readingOrder="1"/>
    </xf>
    <xf numFmtId="0" fontId="16" fillId="3" borderId="3" xfId="0" applyNumberFormat="1" applyFont="1" applyFill="1" applyBorder="1" applyAlignment="1">
      <alignment horizontal="left" vertical="top" wrapText="1" readingOrder="1"/>
    </xf>
    <xf numFmtId="0" fontId="16" fillId="3" borderId="3" xfId="0" applyNumberFormat="1" applyFont="1" applyFill="1" applyBorder="1" applyAlignment="1">
      <alignment horizontal="center" vertical="center" wrapText="1" readingOrder="1"/>
    </xf>
    <xf numFmtId="0" fontId="9" fillId="0" borderId="0" xfId="0" applyFont="1" applyFill="1" applyBorder="1" applyAlignment="1">
      <alignment horizontal="right"/>
    </xf>
    <xf numFmtId="49" fontId="16" fillId="3" borderId="3" xfId="0" applyNumberFormat="1" applyFont="1" applyFill="1" applyBorder="1" applyAlignment="1">
      <alignment horizontal="center" vertical="center" wrapText="1" readingOrder="1"/>
    </xf>
    <xf numFmtId="49" fontId="9" fillId="0" borderId="0" xfId="2" applyNumberFormat="1" applyFont="1" applyFill="1" applyBorder="1" applyAlignment="1"/>
    <xf numFmtId="49" fontId="9" fillId="0" borderId="0" xfId="0" applyNumberFormat="1" applyFont="1" applyFill="1" applyBorder="1"/>
    <xf numFmtId="49" fontId="16" fillId="0" borderId="0" xfId="0" applyNumberFormat="1" applyFont="1" applyFill="1" applyBorder="1" applyAlignment="1">
      <alignment horizontal="right" vertical="top" wrapText="1" readingOrder="1"/>
    </xf>
    <xf numFmtId="49" fontId="15" fillId="3" borderId="3" xfId="0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right" vertical="center"/>
    </xf>
    <xf numFmtId="0" fontId="9" fillId="2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2" borderId="0" xfId="1" applyFont="1" applyFill="1" applyAlignment="1">
      <alignment horizontal="right" vertical="center"/>
    </xf>
    <xf numFmtId="0" fontId="9" fillId="2" borderId="0" xfId="1" applyFont="1" applyFill="1" applyAlignment="1">
      <alignment horizontal="left" vertical="center" wrapText="1"/>
    </xf>
    <xf numFmtId="3" fontId="2" fillId="0" borderId="2" xfId="0" applyNumberFormat="1" applyFont="1" applyFill="1" applyBorder="1" applyAlignment="1" applyProtection="1">
      <alignment horizontal="left" vertical="center" wrapText="1"/>
    </xf>
    <xf numFmtId="39" fontId="9" fillId="0" borderId="3" xfId="2" applyNumberFormat="1" applyFont="1" applyFill="1" applyBorder="1" applyAlignment="1">
      <alignment horizontal="right" vertical="center" wrapText="1" readingOrder="1"/>
    </xf>
    <xf numFmtId="168" fontId="0" fillId="0" borderId="0" xfId="0" applyNumberFormat="1"/>
    <xf numFmtId="0" fontId="8" fillId="2" borderId="2" xfId="0" applyFont="1" applyFill="1" applyBorder="1" applyAlignment="1">
      <alignment horizontal="left" vertical="top" wrapText="1"/>
    </xf>
    <xf numFmtId="49" fontId="8" fillId="0" borderId="3" xfId="0" applyNumberFormat="1" applyFont="1" applyFill="1" applyBorder="1" applyAlignment="1">
      <alignment horizontal="center" vertical="center" wrapText="1" readingOrder="1"/>
    </xf>
    <xf numFmtId="0" fontId="8" fillId="0" borderId="3" xfId="0" applyNumberFormat="1" applyFont="1" applyFill="1" applyBorder="1" applyAlignment="1">
      <alignment horizontal="center" vertical="center" wrapText="1" readingOrder="1"/>
    </xf>
    <xf numFmtId="0" fontId="9" fillId="3" borderId="3" xfId="0" applyNumberFormat="1" applyFont="1" applyFill="1" applyBorder="1" applyAlignment="1">
      <alignment horizontal="left" vertical="top" wrapText="1" readingOrder="1"/>
    </xf>
    <xf numFmtId="49" fontId="9" fillId="0" borderId="3" xfId="0" applyNumberFormat="1" applyFont="1" applyFill="1" applyBorder="1" applyAlignment="1">
      <alignment horizontal="center" vertical="center" wrapText="1" readingOrder="1"/>
    </xf>
    <xf numFmtId="0" fontId="9" fillId="0" borderId="3" xfId="0" applyNumberFormat="1" applyFont="1" applyFill="1" applyBorder="1" applyAlignment="1">
      <alignment horizontal="center" vertical="center" wrapText="1" readingOrder="1"/>
    </xf>
    <xf numFmtId="0" fontId="8" fillId="3" borderId="3" xfId="0" applyNumberFormat="1" applyFont="1" applyFill="1" applyBorder="1" applyAlignment="1">
      <alignment horizontal="left" vertical="top" wrapText="1" readingOrder="1"/>
    </xf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8" fillId="3" borderId="3" xfId="0" applyNumberFormat="1" applyFont="1" applyFill="1" applyBorder="1" applyAlignment="1">
      <alignment horizontal="center" vertical="center" wrapText="1" readingOrder="1"/>
    </xf>
    <xf numFmtId="49" fontId="9" fillId="3" borderId="3" xfId="0" applyNumberFormat="1" applyFont="1" applyFill="1" applyBorder="1" applyAlignment="1">
      <alignment horizontal="center" vertical="center" wrapText="1" readingOrder="1"/>
    </xf>
    <xf numFmtId="0" fontId="9" fillId="3" borderId="3" xfId="0" applyNumberFormat="1" applyFont="1" applyFill="1" applyBorder="1" applyAlignment="1">
      <alignment horizontal="center" vertical="center" wrapText="1" readingOrder="1"/>
    </xf>
    <xf numFmtId="39" fontId="9" fillId="3" borderId="3" xfId="2" applyNumberFormat="1" applyFont="1" applyFill="1" applyBorder="1" applyAlignment="1">
      <alignment horizontal="right" vertical="center" wrapText="1" readingOrder="1"/>
    </xf>
    <xf numFmtId="39" fontId="8" fillId="0" borderId="3" xfId="2" applyNumberFormat="1" applyFont="1" applyFill="1" applyBorder="1" applyAlignment="1">
      <alignment horizontal="right" vertical="center" wrapText="1" readingOrder="1"/>
    </xf>
    <xf numFmtId="39" fontId="8" fillId="3" borderId="3" xfId="2" applyNumberFormat="1" applyFont="1" applyFill="1" applyBorder="1" applyAlignment="1">
      <alignment horizontal="right" vertical="center" wrapText="1" readingOrder="1"/>
    </xf>
    <xf numFmtId="0" fontId="9" fillId="3" borderId="2" xfId="0" applyNumberFormat="1" applyFont="1" applyFill="1" applyBorder="1" applyAlignment="1">
      <alignment horizontal="center" vertical="center" wrapText="1" readingOrder="1"/>
    </xf>
    <xf numFmtId="0" fontId="11" fillId="3" borderId="3" xfId="0" applyNumberFormat="1" applyFont="1" applyFill="1" applyBorder="1" applyAlignment="1">
      <alignment horizontal="left" vertical="top" wrapText="1" readingOrder="1"/>
    </xf>
    <xf numFmtId="0" fontId="2" fillId="2" borderId="0" xfId="1" applyFont="1" applyFill="1"/>
    <xf numFmtId="3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2" xfId="0" applyNumberFormat="1" applyFont="1" applyFill="1" applyBorder="1" applyAlignment="1" applyProtection="1">
      <alignment vertical="top" wrapText="1"/>
      <protection locked="0"/>
    </xf>
    <xf numFmtId="3" fontId="3" fillId="2" borderId="2" xfId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 wrapText="1" readingOrder="1"/>
    </xf>
    <xf numFmtId="168" fontId="0" fillId="0" borderId="0" xfId="0" applyNumberFormat="1" applyBorder="1"/>
    <xf numFmtId="0" fontId="0" fillId="0" borderId="0" xfId="0" applyBorder="1"/>
    <xf numFmtId="0" fontId="17" fillId="3" borderId="3" xfId="0" applyFont="1" applyFill="1" applyBorder="1" applyAlignment="1">
      <alignment horizontal="center" vertical="center" wrapText="1" readingOrder="1"/>
    </xf>
    <xf numFmtId="0" fontId="8" fillId="3" borderId="3" xfId="0" applyFont="1" applyFill="1" applyBorder="1" applyAlignment="1">
      <alignment horizontal="center" vertical="center" wrapText="1" readingOrder="1"/>
    </xf>
    <xf numFmtId="0" fontId="9" fillId="3" borderId="3" xfId="0" applyFont="1" applyFill="1" applyBorder="1" applyAlignment="1">
      <alignment horizontal="center" vertical="center" wrapText="1" readingOrder="1"/>
    </xf>
    <xf numFmtId="0" fontId="8" fillId="3" borderId="3" xfId="0" applyFont="1" applyFill="1" applyBorder="1" applyAlignment="1">
      <alignment horizontal="left" vertical="top" wrapText="1" readingOrder="1"/>
    </xf>
    <xf numFmtId="0" fontId="8" fillId="3" borderId="2" xfId="0" applyNumberFormat="1" applyFont="1" applyFill="1" applyBorder="1" applyAlignment="1">
      <alignment horizontal="left" vertical="top" wrapText="1" readingOrder="1"/>
    </xf>
    <xf numFmtId="49" fontId="9" fillId="0" borderId="2" xfId="0" applyNumberFormat="1" applyFont="1" applyFill="1" applyBorder="1" applyAlignment="1">
      <alignment horizontal="left" vertical="top" wrapText="1"/>
    </xf>
    <xf numFmtId="49" fontId="9" fillId="0" borderId="2" xfId="0" applyNumberFormat="1" applyFont="1" applyFill="1" applyBorder="1" applyAlignment="1">
      <alignment horizontal="center" vertical="top" wrapText="1"/>
    </xf>
    <xf numFmtId="49" fontId="11" fillId="3" borderId="3" xfId="0" applyNumberFormat="1" applyFont="1" applyFill="1" applyBorder="1" applyAlignment="1">
      <alignment horizontal="center" vertical="center" wrapText="1" readingOrder="1"/>
    </xf>
    <xf numFmtId="167" fontId="15" fillId="3" borderId="3" xfId="2" applyNumberFormat="1" applyFont="1" applyFill="1" applyBorder="1" applyAlignment="1">
      <alignment horizontal="right" vertical="center" wrapText="1" readingOrder="1"/>
    </xf>
    <xf numFmtId="167" fontId="16" fillId="3" borderId="3" xfId="2" applyNumberFormat="1" applyFont="1" applyFill="1" applyBorder="1" applyAlignment="1">
      <alignment horizontal="right" vertical="center" wrapText="1" readingOrder="1"/>
    </xf>
    <xf numFmtId="0" fontId="9" fillId="0" borderId="0" xfId="0" applyFont="1" applyAlignment="1">
      <alignment wrapText="1"/>
    </xf>
    <xf numFmtId="0" fontId="9" fillId="0" borderId="2" xfId="0" applyNumberFormat="1" applyFont="1" applyFill="1" applyBorder="1" applyAlignment="1">
      <alignment horizontal="left" vertical="top" wrapText="1"/>
    </xf>
    <xf numFmtId="49" fontId="8" fillId="0" borderId="2" xfId="0" applyNumberFormat="1" applyFont="1" applyFill="1" applyBorder="1" applyAlignment="1">
      <alignment horizontal="left" vertical="top" wrapText="1"/>
    </xf>
    <xf numFmtId="49" fontId="9" fillId="0" borderId="2" xfId="0" applyNumberFormat="1" applyFont="1" applyBorder="1" applyAlignment="1">
      <alignment horizontal="left" vertical="center" wrapText="1"/>
    </xf>
    <xf numFmtId="2" fontId="9" fillId="0" borderId="2" xfId="0" applyNumberFormat="1" applyFont="1" applyBorder="1" applyAlignment="1">
      <alignment horizontal="left" vertical="center" wrapText="1"/>
    </xf>
    <xf numFmtId="39" fontId="17" fillId="3" borderId="8" xfId="2" applyNumberFormat="1" applyFont="1" applyFill="1" applyBorder="1" applyAlignment="1">
      <alignment horizontal="right" vertical="center" wrapText="1" readingOrder="1"/>
    </xf>
    <xf numFmtId="49" fontId="8" fillId="0" borderId="2" xfId="0" applyNumberFormat="1" applyFont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horizontal="left" vertical="center" wrapText="1" readingOrder="1"/>
    </xf>
    <xf numFmtId="49" fontId="8" fillId="3" borderId="4" xfId="0" applyNumberFormat="1" applyFont="1" applyFill="1" applyBorder="1" applyAlignment="1">
      <alignment horizontal="center" vertical="center" wrapText="1" readingOrder="1"/>
    </xf>
    <xf numFmtId="0" fontId="8" fillId="3" borderId="6" xfId="0" applyNumberFormat="1" applyFont="1" applyFill="1" applyBorder="1" applyAlignment="1">
      <alignment horizontal="center" vertical="center" wrapText="1" readingOrder="1"/>
    </xf>
    <xf numFmtId="0" fontId="8" fillId="3" borderId="2" xfId="0" applyNumberFormat="1" applyFont="1" applyFill="1" applyBorder="1" applyAlignment="1">
      <alignment horizontal="center" vertical="center" wrapText="1" readingOrder="1"/>
    </xf>
    <xf numFmtId="49" fontId="9" fillId="3" borderId="4" xfId="0" applyNumberFormat="1" applyFont="1" applyFill="1" applyBorder="1" applyAlignment="1">
      <alignment horizontal="center" vertical="center" wrapText="1" readingOrder="1"/>
    </xf>
    <xf numFmtId="0" fontId="9" fillId="3" borderId="6" xfId="0" applyNumberFormat="1" applyFont="1" applyFill="1" applyBorder="1" applyAlignment="1">
      <alignment horizontal="center" vertical="center" wrapText="1" readingOrder="1"/>
    </xf>
    <xf numFmtId="0" fontId="15" fillId="0" borderId="2" xfId="0" applyNumberFormat="1" applyFont="1" applyFill="1" applyBorder="1" applyAlignment="1">
      <alignment horizontal="center" vertical="center" wrapText="1" readingOrder="1"/>
    </xf>
    <xf numFmtId="3" fontId="9" fillId="4" borderId="2" xfId="1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6" fillId="0" borderId="2" xfId="0" applyFont="1" applyBorder="1" applyAlignment="1">
      <alignment horizontal="justify" vertical="top" wrapText="1"/>
    </xf>
    <xf numFmtId="0" fontId="24" fillId="0" borderId="2" xfId="0" applyFont="1" applyBorder="1" applyAlignment="1">
      <alignment horizontal="justify" vertical="top" wrapText="1"/>
    </xf>
    <xf numFmtId="0" fontId="24" fillId="0" borderId="2" xfId="0" applyFont="1" applyBorder="1" applyAlignment="1">
      <alignment wrapText="1"/>
    </xf>
    <xf numFmtId="0" fontId="21" fillId="0" borderId="2" xfId="0" applyFont="1" applyBorder="1" applyAlignment="1">
      <alignment horizontal="center" vertical="center"/>
    </xf>
    <xf numFmtId="0" fontId="26" fillId="0" borderId="2" xfId="0" applyFont="1" applyBorder="1"/>
    <xf numFmtId="0" fontId="27" fillId="0" borderId="2" xfId="0" applyFont="1" applyBorder="1" applyAlignment="1">
      <alignment wrapText="1"/>
    </xf>
    <xf numFmtId="0" fontId="27" fillId="0" borderId="2" xfId="0" applyFont="1" applyBorder="1" applyAlignment="1">
      <alignment horizontal="justify" vertical="top" wrapText="1"/>
    </xf>
    <xf numFmtId="3" fontId="9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26" fillId="7" borderId="2" xfId="0" applyFont="1" applyFill="1" applyBorder="1" applyAlignment="1">
      <alignment horizontal="justify" vertical="top" wrapText="1"/>
    </xf>
    <xf numFmtId="0" fontId="26" fillId="0" borderId="2" xfId="0" applyFont="1" applyBorder="1" applyAlignment="1">
      <alignment wrapText="1"/>
    </xf>
    <xf numFmtId="0" fontId="11" fillId="3" borderId="2" xfId="0" applyNumberFormat="1" applyFont="1" applyFill="1" applyBorder="1" applyAlignment="1">
      <alignment horizontal="center" vertical="center" wrapText="1" readingOrder="1"/>
    </xf>
    <xf numFmtId="0" fontId="15" fillId="3" borderId="2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left" vertical="top" wrapText="1" readingOrder="1"/>
    </xf>
    <xf numFmtId="0" fontId="8" fillId="0" borderId="2" xfId="0" applyNumberFormat="1" applyFont="1" applyFill="1" applyBorder="1" applyAlignment="1">
      <alignment horizontal="left" vertical="top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25" fillId="6" borderId="2" xfId="0" applyFont="1" applyFill="1" applyBorder="1" applyAlignment="1">
      <alignment horizontal="left" vertical="top" wrapText="1" readingOrder="1"/>
    </xf>
    <xf numFmtId="3" fontId="9" fillId="3" borderId="3" xfId="0" applyNumberFormat="1" applyFont="1" applyFill="1" applyBorder="1" applyAlignment="1">
      <alignment horizontal="center" vertical="center" wrapText="1" readingOrder="1"/>
    </xf>
    <xf numFmtId="0" fontId="28" fillId="3" borderId="3" xfId="0" applyFont="1" applyFill="1" applyBorder="1" applyAlignment="1">
      <alignment horizontal="center" vertical="center" wrapText="1" readingOrder="1"/>
    </xf>
    <xf numFmtId="49" fontId="9" fillId="5" borderId="3" xfId="0" applyNumberFormat="1" applyFont="1" applyFill="1" applyBorder="1" applyAlignment="1">
      <alignment horizontal="center" vertical="center" wrapText="1" readingOrder="1"/>
    </xf>
    <xf numFmtId="0" fontId="8" fillId="5" borderId="3" xfId="0" applyFont="1" applyFill="1" applyBorder="1" applyAlignment="1">
      <alignment horizontal="center" vertical="center" wrapText="1" readingOrder="1"/>
    </xf>
    <xf numFmtId="0" fontId="9" fillId="5" borderId="3" xfId="0" applyNumberFormat="1" applyFont="1" applyFill="1" applyBorder="1" applyAlignment="1">
      <alignment horizontal="center" vertical="center" wrapText="1" readingOrder="1"/>
    </xf>
    <xf numFmtId="0" fontId="28" fillId="4" borderId="0" xfId="0" applyFont="1" applyFill="1" applyAlignment="1">
      <alignment wrapText="1"/>
    </xf>
    <xf numFmtId="49" fontId="8" fillId="3" borderId="6" xfId="0" applyNumberFormat="1" applyFont="1" applyFill="1" applyBorder="1" applyAlignment="1">
      <alignment horizontal="center" vertical="center" wrapText="1" readingOrder="1"/>
    </xf>
    <xf numFmtId="0" fontId="28" fillId="4" borderId="2" xfId="0" applyFont="1" applyFill="1" applyBorder="1" applyAlignment="1">
      <alignment wrapText="1"/>
    </xf>
    <xf numFmtId="49" fontId="28" fillId="4" borderId="2" xfId="0" applyNumberFormat="1" applyFont="1" applyFill="1" applyBorder="1" applyAlignment="1">
      <alignment horizontal="left" vertical="top" wrapText="1"/>
    </xf>
    <xf numFmtId="49" fontId="9" fillId="4" borderId="3" xfId="0" applyNumberFormat="1" applyFont="1" applyFill="1" applyBorder="1" applyAlignment="1">
      <alignment horizontal="center" vertical="center" wrapText="1" readingOrder="1"/>
    </xf>
    <xf numFmtId="0" fontId="9" fillId="4" borderId="3" xfId="0" applyNumberFormat="1" applyFont="1" applyFill="1" applyBorder="1" applyAlignment="1">
      <alignment horizontal="center" vertical="center" wrapText="1" readingOrder="1"/>
    </xf>
    <xf numFmtId="0" fontId="8" fillId="5" borderId="3" xfId="0" applyNumberFormat="1" applyFont="1" applyFill="1" applyBorder="1" applyAlignment="1">
      <alignment horizontal="left" vertical="top" wrapText="1" readingOrder="1"/>
    </xf>
    <xf numFmtId="49" fontId="8" fillId="4" borderId="3" xfId="0" applyNumberFormat="1" applyFont="1" applyFill="1" applyBorder="1" applyAlignment="1">
      <alignment horizontal="center" vertical="center" wrapText="1" readingOrder="1"/>
    </xf>
    <xf numFmtId="49" fontId="8" fillId="5" borderId="3" xfId="0" applyNumberFormat="1" applyFont="1" applyFill="1" applyBorder="1" applyAlignment="1">
      <alignment horizontal="center" vertical="center" wrapText="1" readingOrder="1"/>
    </xf>
    <xf numFmtId="0" fontId="8" fillId="4" borderId="3" xfId="0" applyNumberFormat="1" applyFont="1" applyFill="1" applyBorder="1" applyAlignment="1">
      <alignment horizontal="center" vertical="center" wrapText="1" readingOrder="1"/>
    </xf>
    <xf numFmtId="0" fontId="8" fillId="5" borderId="3" xfId="0" applyNumberFormat="1" applyFont="1" applyFill="1" applyBorder="1" applyAlignment="1">
      <alignment horizontal="center" vertical="center" wrapText="1" readingOrder="1"/>
    </xf>
    <xf numFmtId="0" fontId="15" fillId="3" borderId="0" xfId="0" applyNumberFormat="1" applyFont="1" applyFill="1" applyBorder="1" applyAlignment="1">
      <alignment horizontal="left" vertical="top" wrapText="1" readingOrder="1"/>
    </xf>
    <xf numFmtId="0" fontId="24" fillId="0" borderId="2" xfId="0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49" fontId="8" fillId="3" borderId="2" xfId="0" applyNumberFormat="1" applyFont="1" applyFill="1" applyBorder="1" applyAlignment="1">
      <alignment horizontal="center" vertical="center" wrapText="1" readingOrder="1"/>
    </xf>
    <xf numFmtId="49" fontId="9" fillId="4" borderId="2" xfId="0" applyNumberFormat="1" applyFont="1" applyFill="1" applyBorder="1" applyAlignment="1" applyProtection="1">
      <alignment horizontal="left" vertical="center" wrapText="1"/>
    </xf>
    <xf numFmtId="49" fontId="9" fillId="7" borderId="2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 applyProtection="1">
      <alignment horizontal="left" vertical="center" wrapText="1"/>
    </xf>
    <xf numFmtId="49" fontId="8" fillId="4" borderId="2" xfId="8" applyNumberFormat="1" applyFont="1" applyFill="1" applyBorder="1" applyAlignment="1">
      <alignment horizontal="left" vertical="top" wrapText="1" shrinkToFit="1"/>
    </xf>
    <xf numFmtId="49" fontId="9" fillId="7" borderId="2" xfId="0" applyNumberFormat="1" applyFont="1" applyFill="1" applyBorder="1" applyAlignment="1">
      <alignment horizontal="left" vertical="top" wrapText="1" shrinkToFit="1"/>
    </xf>
    <xf numFmtId="49" fontId="9" fillId="7" borderId="0" xfId="0" applyNumberFormat="1" applyFont="1" applyFill="1" applyBorder="1" applyAlignment="1">
      <alignment horizontal="left" vertical="top" wrapText="1" shrinkToFit="1"/>
    </xf>
    <xf numFmtId="0" fontId="8" fillId="3" borderId="8" xfId="0" applyNumberFormat="1" applyFont="1" applyFill="1" applyBorder="1" applyAlignment="1">
      <alignment horizontal="center" vertical="center" wrapText="1" readingOrder="1"/>
    </xf>
    <xf numFmtId="49" fontId="8" fillId="0" borderId="0" xfId="0" applyNumberFormat="1" applyFont="1" applyFill="1" applyBorder="1" applyAlignment="1">
      <alignment horizontal="left" vertical="top" wrapText="1"/>
    </xf>
    <xf numFmtId="2" fontId="31" fillId="0" borderId="2" xfId="0" applyNumberFormat="1" applyFont="1" applyFill="1" applyBorder="1" applyAlignment="1">
      <alignment horizontal="left" vertical="top" wrapText="1"/>
    </xf>
    <xf numFmtId="49" fontId="8" fillId="3" borderId="15" xfId="0" applyNumberFormat="1" applyFont="1" applyFill="1" applyBorder="1" applyAlignment="1">
      <alignment horizontal="center" vertical="center" wrapText="1" readingOrder="1"/>
    </xf>
    <xf numFmtId="49" fontId="8" fillId="3" borderId="18" xfId="0" applyNumberFormat="1" applyFont="1" applyFill="1" applyBorder="1" applyAlignment="1">
      <alignment horizontal="center" vertical="center" wrapText="1" readingOrder="1"/>
    </xf>
    <xf numFmtId="0" fontId="8" fillId="3" borderId="15" xfId="0" applyNumberFormat="1" applyFont="1" applyFill="1" applyBorder="1" applyAlignment="1">
      <alignment horizontal="center" vertical="center" wrapText="1" readingOrder="1"/>
    </xf>
    <xf numFmtId="39" fontId="8" fillId="3" borderId="7" xfId="2" applyNumberFormat="1" applyFont="1" applyFill="1" applyBorder="1" applyAlignment="1">
      <alignment horizontal="right" vertical="center" wrapText="1" readingOrder="1"/>
    </xf>
    <xf numFmtId="49" fontId="8" fillId="3" borderId="8" xfId="0" applyNumberFormat="1" applyFont="1" applyFill="1" applyBorder="1" applyAlignment="1">
      <alignment horizontal="center" vertical="center" wrapText="1" readingOrder="1"/>
    </xf>
    <xf numFmtId="0" fontId="8" fillId="3" borderId="19" xfId="0" applyNumberFormat="1" applyFont="1" applyFill="1" applyBorder="1" applyAlignment="1">
      <alignment horizontal="center" vertical="center" wrapText="1" readingOrder="1"/>
    </xf>
    <xf numFmtId="39" fontId="8" fillId="3" borderId="8" xfId="2" applyNumberFormat="1" applyFont="1" applyFill="1" applyBorder="1" applyAlignment="1">
      <alignment horizontal="right" vertical="center" wrapText="1" readingOrder="1"/>
    </xf>
    <xf numFmtId="39" fontId="8" fillId="3" borderId="2" xfId="2" applyNumberFormat="1" applyFont="1" applyFill="1" applyBorder="1" applyAlignment="1">
      <alignment horizontal="right" vertical="center" wrapText="1" readingOrder="1"/>
    </xf>
    <xf numFmtId="49" fontId="9" fillId="3" borderId="2" xfId="0" applyNumberFormat="1" applyFont="1" applyFill="1" applyBorder="1" applyAlignment="1">
      <alignment horizontal="center" vertical="center" wrapText="1" readingOrder="1"/>
    </xf>
    <xf numFmtId="39" fontId="9" fillId="3" borderId="2" xfId="2" applyNumberFormat="1" applyFont="1" applyFill="1" applyBorder="1" applyAlignment="1">
      <alignment horizontal="right" vertical="center" wrapText="1" readingOrder="1"/>
    </xf>
    <xf numFmtId="0" fontId="8" fillId="3" borderId="0" xfId="0" applyNumberFormat="1" applyFont="1" applyFill="1" applyBorder="1" applyAlignment="1">
      <alignment horizontal="center" vertical="center" wrapText="1" readingOrder="1"/>
    </xf>
    <xf numFmtId="0" fontId="8" fillId="6" borderId="20" xfId="0" applyFont="1" applyFill="1" applyBorder="1" applyAlignment="1">
      <alignment horizontal="left" vertical="top" wrapText="1" readingOrder="1"/>
    </xf>
    <xf numFmtId="0" fontId="21" fillId="0" borderId="0" xfId="0" applyFont="1"/>
    <xf numFmtId="0" fontId="32" fillId="3" borderId="6" xfId="0" applyNumberFormat="1" applyFont="1" applyFill="1" applyBorder="1" applyAlignment="1">
      <alignment horizontal="center" vertical="center" wrapText="1" readingOrder="1"/>
    </xf>
    <xf numFmtId="0" fontId="28" fillId="0" borderId="0" xfId="0" applyFont="1"/>
    <xf numFmtId="0" fontId="33" fillId="0" borderId="0" xfId="0" applyFont="1" applyAlignment="1">
      <alignment horizontal="justify"/>
    </xf>
    <xf numFmtId="0" fontId="26" fillId="0" borderId="2" xfId="0" applyFont="1" applyBorder="1" applyAlignment="1">
      <alignment horizontal="justify"/>
    </xf>
    <xf numFmtId="0" fontId="9" fillId="5" borderId="3" xfId="0" applyFont="1" applyFill="1" applyBorder="1" applyAlignment="1">
      <alignment horizontal="center" vertical="center" wrapText="1" readingOrder="1"/>
    </xf>
    <xf numFmtId="0" fontId="9" fillId="0" borderId="2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15" fillId="0" borderId="0" xfId="0" applyNumberFormat="1" applyFont="1" applyFill="1" applyBorder="1" applyAlignment="1">
      <alignment horizontal="center" vertical="top" wrapText="1" readingOrder="1"/>
    </xf>
    <xf numFmtId="0" fontId="9" fillId="0" borderId="0" xfId="0" applyFont="1" applyFill="1" applyBorder="1"/>
    <xf numFmtId="3" fontId="9" fillId="4" borderId="2" xfId="0" applyNumberFormat="1" applyFont="1" applyFill="1" applyBorder="1" applyAlignment="1" applyProtection="1">
      <alignment horizontal="center" vertical="center" wrapText="1"/>
    </xf>
    <xf numFmtId="0" fontId="27" fillId="4" borderId="2" xfId="0" applyFont="1" applyFill="1" applyBorder="1" applyAlignment="1">
      <alignment wrapText="1"/>
    </xf>
    <xf numFmtId="0" fontId="27" fillId="4" borderId="2" xfId="0" applyFont="1" applyFill="1" applyBorder="1"/>
    <xf numFmtId="0" fontId="27" fillId="4" borderId="2" xfId="0" applyFont="1" applyFill="1" applyBorder="1" applyAlignment="1">
      <alignment horizontal="justify" vertical="top" wrapText="1"/>
    </xf>
    <xf numFmtId="0" fontId="21" fillId="4" borderId="2" xfId="0" applyFont="1" applyFill="1" applyBorder="1" applyAlignment="1">
      <alignment wrapText="1"/>
    </xf>
    <xf numFmtId="0" fontId="0" fillId="4" borderId="0" xfId="0" applyFill="1"/>
    <xf numFmtId="0" fontId="0" fillId="0" borderId="0" xfId="0" applyAlignment="1">
      <alignment horizontal="right"/>
    </xf>
    <xf numFmtId="0" fontId="9" fillId="7" borderId="0" xfId="0" applyFont="1" applyFill="1"/>
    <xf numFmtId="0" fontId="23" fillId="0" borderId="0" xfId="0" applyFont="1"/>
    <xf numFmtId="0" fontId="15" fillId="0" borderId="0" xfId="0" applyNumberFormat="1" applyFont="1" applyFill="1" applyBorder="1" applyAlignment="1">
      <alignment horizontal="center" vertical="top" wrapText="1" readingOrder="1"/>
    </xf>
    <xf numFmtId="0" fontId="9" fillId="0" borderId="0" xfId="0" applyFont="1" applyFill="1" applyBorder="1"/>
    <xf numFmtId="0" fontId="11" fillId="5" borderId="3" xfId="0" applyNumberFormat="1" applyFont="1" applyFill="1" applyBorder="1" applyAlignment="1">
      <alignment horizontal="center" vertical="center" wrapText="1" readingOrder="1"/>
    </xf>
    <xf numFmtId="0" fontId="15" fillId="5" borderId="4" xfId="0" applyNumberFormat="1" applyFont="1" applyFill="1" applyBorder="1" applyAlignment="1">
      <alignment horizontal="center" vertical="center" wrapText="1" readingOrder="1"/>
    </xf>
    <xf numFmtId="49" fontId="15" fillId="5" borderId="2" xfId="0" applyNumberFormat="1" applyFont="1" applyFill="1" applyBorder="1" applyAlignment="1">
      <alignment horizontal="center" vertical="center" wrapText="1" readingOrder="1"/>
    </xf>
    <xf numFmtId="0" fontId="11" fillId="5" borderId="6" xfId="0" applyNumberFormat="1" applyFont="1" applyFill="1" applyBorder="1" applyAlignment="1">
      <alignment horizontal="center" vertical="center" wrapText="1" readingOrder="1"/>
    </xf>
    <xf numFmtId="0" fontId="11" fillId="5" borderId="4" xfId="0" applyNumberFormat="1" applyFont="1" applyFill="1" applyBorder="1" applyAlignment="1">
      <alignment horizontal="center" vertical="center" wrapText="1" readingOrder="1"/>
    </xf>
    <xf numFmtId="49" fontId="11" fillId="5" borderId="2" xfId="0" applyNumberFormat="1" applyFont="1" applyFill="1" applyBorder="1" applyAlignment="1">
      <alignment horizontal="center" vertical="center" wrapText="1" readingOrder="1"/>
    </xf>
    <xf numFmtId="49" fontId="9" fillId="4" borderId="2" xfId="0" applyNumberFormat="1" applyFont="1" applyFill="1" applyBorder="1" applyAlignment="1">
      <alignment horizontal="left" vertical="center" wrapText="1"/>
    </xf>
    <xf numFmtId="0" fontId="15" fillId="0" borderId="4" xfId="0" applyNumberFormat="1" applyFont="1" applyFill="1" applyBorder="1" applyAlignment="1">
      <alignment horizontal="center" vertical="center" readingOrder="1"/>
    </xf>
    <xf numFmtId="0" fontId="15" fillId="0" borderId="6" xfId="0" applyNumberFormat="1" applyFont="1" applyFill="1" applyBorder="1" applyAlignment="1">
      <alignment horizontal="center" vertical="center" readingOrder="1"/>
    </xf>
    <xf numFmtId="167" fontId="0" fillId="0" borderId="0" xfId="0" applyNumberFormat="1"/>
    <xf numFmtId="0" fontId="9" fillId="0" borderId="0" xfId="0" applyFont="1" applyFill="1" applyBorder="1"/>
    <xf numFmtId="0" fontId="3" fillId="2" borderId="14" xfId="1" applyFont="1" applyFill="1" applyBorder="1" applyAlignment="1">
      <alignment horizontal="center" vertical="center" wrapText="1"/>
    </xf>
    <xf numFmtId="0" fontId="9" fillId="7" borderId="0" xfId="0" applyFont="1" applyFill="1" applyAlignment="1"/>
    <xf numFmtId="0" fontId="11" fillId="0" borderId="0" xfId="0" applyNumberFormat="1" applyFont="1" applyFill="1" applyBorder="1" applyAlignment="1">
      <alignment horizontal="right" vertical="top" wrapText="1" readingOrder="1"/>
    </xf>
    <xf numFmtId="49" fontId="11" fillId="0" borderId="0" xfId="0" applyNumberFormat="1" applyFont="1" applyFill="1" applyBorder="1" applyAlignment="1">
      <alignment horizontal="right" vertical="top" wrapText="1" readingOrder="1"/>
    </xf>
    <xf numFmtId="0" fontId="8" fillId="3" borderId="8" xfId="0" applyNumberFormat="1" applyFont="1" applyFill="1" applyBorder="1" applyAlignment="1">
      <alignment horizontal="left" vertical="top" wrapText="1" readingOrder="1"/>
    </xf>
    <xf numFmtId="3" fontId="8" fillId="2" borderId="9" xfId="1" applyNumberFormat="1" applyFont="1" applyFill="1" applyBorder="1" applyAlignment="1" applyProtection="1">
      <alignment horizontal="left" vertical="top" wrapText="1"/>
      <protection locked="0"/>
    </xf>
    <xf numFmtId="3" fontId="9" fillId="2" borderId="9" xfId="1" applyNumberFormat="1" applyFont="1" applyFill="1" applyBorder="1" applyAlignment="1" applyProtection="1">
      <alignment horizontal="left" vertical="top" wrapText="1"/>
      <protection locked="0"/>
    </xf>
    <xf numFmtId="3" fontId="9" fillId="2" borderId="9" xfId="1" applyNumberFormat="1" applyFont="1" applyFill="1" applyBorder="1" applyAlignment="1" applyProtection="1">
      <alignment horizontal="left" vertical="top" wrapText="1" indent="2"/>
      <protection locked="0"/>
    </xf>
    <xf numFmtId="3" fontId="9" fillId="2" borderId="9" xfId="1" applyNumberFormat="1" applyFont="1" applyFill="1" applyBorder="1" applyAlignment="1" applyProtection="1">
      <alignment horizontal="left" vertical="top" wrapText="1" indent="1"/>
      <protection locked="0"/>
    </xf>
    <xf numFmtId="3" fontId="9" fillId="2" borderId="9" xfId="0" applyNumberFormat="1" applyFont="1" applyFill="1" applyBorder="1" applyAlignment="1" applyProtection="1">
      <alignment horizontal="left" vertical="top" wrapText="1" indent="1"/>
      <protection locked="0"/>
    </xf>
    <xf numFmtId="3" fontId="9" fillId="2" borderId="9" xfId="0" applyNumberFormat="1" applyFont="1" applyFill="1" applyBorder="1" applyAlignment="1" applyProtection="1">
      <alignment horizontal="left" vertical="top" wrapText="1" indent="2"/>
      <protection locked="0"/>
    </xf>
    <xf numFmtId="3" fontId="8" fillId="2" borderId="9" xfId="0" applyNumberFormat="1" applyFont="1" applyFill="1" applyBorder="1" applyAlignment="1" applyProtection="1">
      <alignment horizontal="left" vertical="top" wrapText="1"/>
    </xf>
    <xf numFmtId="3" fontId="9" fillId="2" borderId="9" xfId="0" applyNumberFormat="1" applyFont="1" applyFill="1" applyBorder="1" applyAlignment="1" applyProtection="1">
      <alignment horizontal="left" vertical="top" wrapText="1"/>
      <protection locked="0"/>
    </xf>
    <xf numFmtId="0" fontId="9" fillId="4" borderId="21" xfId="0" applyFont="1" applyFill="1" applyBorder="1" applyAlignment="1">
      <alignment horizontal="justify" vertical="center" wrapText="1"/>
    </xf>
    <xf numFmtId="0" fontId="9" fillId="0" borderId="9" xfId="0" applyFont="1" applyFill="1" applyBorder="1" applyAlignment="1">
      <alignment horizontal="left" vertical="top" wrapText="1"/>
    </xf>
    <xf numFmtId="0" fontId="9" fillId="0" borderId="21" xfId="0" applyFont="1" applyFill="1" applyBorder="1" applyAlignment="1">
      <alignment horizontal="justify" vertical="center" wrapText="1"/>
    </xf>
    <xf numFmtId="3" fontId="8" fillId="2" borderId="9" xfId="0" applyNumberFormat="1" applyFont="1" applyFill="1" applyBorder="1" applyAlignment="1" applyProtection="1">
      <alignment horizontal="left" vertical="top" wrapText="1"/>
      <protection locked="0"/>
    </xf>
    <xf numFmtId="0" fontId="19" fillId="0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justify" vertical="center" wrapText="1"/>
    </xf>
    <xf numFmtId="0" fontId="8" fillId="0" borderId="0" xfId="9" applyFont="1" applyFill="1" applyAlignment="1">
      <alignment horizontal="center" wrapText="1"/>
    </xf>
    <xf numFmtId="0" fontId="9" fillId="0" borderId="0" xfId="9" applyFont="1" applyFill="1"/>
    <xf numFmtId="0" fontId="9" fillId="0" borderId="0" xfId="9" applyFont="1" applyFill="1" applyAlignment="1">
      <alignment horizontal="right" vertical="center"/>
    </xf>
    <xf numFmtId="0" fontId="8" fillId="4" borderId="11" xfId="9" applyFont="1" applyFill="1" applyBorder="1" applyAlignment="1">
      <alignment horizontal="center" vertical="center" wrapText="1"/>
    </xf>
    <xf numFmtId="0" fontId="8" fillId="4" borderId="2" xfId="9" applyFont="1" applyFill="1" applyBorder="1" applyAlignment="1">
      <alignment horizontal="center" vertical="center" wrapText="1"/>
    </xf>
    <xf numFmtId="0" fontId="9" fillId="4" borderId="2" xfId="9" applyFont="1" applyFill="1" applyBorder="1" applyAlignment="1">
      <alignment horizontal="left" wrapText="1"/>
    </xf>
    <xf numFmtId="165" fontId="8" fillId="4" borderId="2" xfId="9" applyNumberFormat="1" applyFont="1" applyFill="1" applyBorder="1" applyAlignment="1">
      <alignment horizontal="right" vertical="center" wrapText="1"/>
    </xf>
    <xf numFmtId="0" fontId="8" fillId="4" borderId="2" xfId="0" applyFont="1" applyFill="1" applyBorder="1" applyAlignment="1">
      <alignment wrapText="1"/>
    </xf>
    <xf numFmtId="165" fontId="8" fillId="4" borderId="2" xfId="0" applyNumberFormat="1" applyFont="1" applyFill="1" applyBorder="1" applyAlignment="1">
      <alignment horizontal="right" vertical="center" wrapText="1"/>
    </xf>
    <xf numFmtId="0" fontId="9" fillId="4" borderId="2" xfId="9" applyFont="1" applyFill="1" applyBorder="1" applyAlignment="1">
      <alignment wrapText="1"/>
    </xf>
    <xf numFmtId="165" fontId="9" fillId="4" borderId="2" xfId="9" applyNumberFormat="1" applyFont="1" applyFill="1" applyBorder="1" applyAlignment="1">
      <alignment horizontal="right" vertical="center" wrapText="1"/>
    </xf>
    <xf numFmtId="0" fontId="9" fillId="4" borderId="2" xfId="0" applyFont="1" applyFill="1" applyBorder="1" applyAlignment="1">
      <alignment wrapText="1"/>
    </xf>
    <xf numFmtId="165" fontId="9" fillId="4" borderId="2" xfId="0" applyNumberFormat="1" applyFont="1" applyFill="1" applyBorder="1" applyAlignment="1">
      <alignment horizontal="right" vertical="center" wrapText="1"/>
    </xf>
    <xf numFmtId="0" fontId="9" fillId="0" borderId="0" xfId="9" applyFont="1" applyFill="1" applyAlignment="1">
      <alignment horizontal="left"/>
    </xf>
    <xf numFmtId="0" fontId="9" fillId="0" borderId="0" xfId="0" applyFont="1" applyFill="1"/>
    <xf numFmtId="0" fontId="2" fillId="0" borderId="0" xfId="0" applyFont="1" applyFill="1"/>
    <xf numFmtId="165" fontId="2" fillId="0" borderId="0" xfId="0" applyNumberFormat="1" applyFont="1" applyFill="1"/>
    <xf numFmtId="0" fontId="9" fillId="0" borderId="0" xfId="0" applyFont="1" applyAlignment="1">
      <alignment horizontal="left"/>
    </xf>
    <xf numFmtId="0" fontId="9" fillId="0" borderId="0" xfId="9" applyFont="1" applyFill="1" applyAlignment="1"/>
    <xf numFmtId="0" fontId="9" fillId="0" borderId="0" xfId="9" applyFont="1" applyFill="1" applyAlignment="1">
      <alignment vertical="center"/>
    </xf>
    <xf numFmtId="0" fontId="9" fillId="0" borderId="0" xfId="9" applyFont="1" applyFill="1" applyAlignment="1">
      <alignment horizontal="center" wrapText="1"/>
    </xf>
    <xf numFmtId="0" fontId="8" fillId="0" borderId="11" xfId="9" applyFont="1" applyFill="1" applyBorder="1" applyAlignment="1">
      <alignment horizontal="center" vertical="top" wrapText="1"/>
    </xf>
    <xf numFmtId="0" fontId="8" fillId="0" borderId="9" xfId="9" applyFont="1" applyFill="1" applyBorder="1" applyAlignment="1">
      <alignment horizontal="center" vertical="center" wrapText="1"/>
    </xf>
    <xf numFmtId="0" fontId="8" fillId="0" borderId="2" xfId="9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8" fillId="2" borderId="2" xfId="1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justify" vertical="center" wrapText="1"/>
    </xf>
    <xf numFmtId="0" fontId="31" fillId="0" borderId="2" xfId="0" applyFont="1" applyFill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15" fillId="4" borderId="3" xfId="0" applyNumberFormat="1" applyFont="1" applyFill="1" applyBorder="1" applyAlignment="1">
      <alignment horizontal="center" vertical="center" wrapText="1" readingOrder="1"/>
    </xf>
    <xf numFmtId="0" fontId="15" fillId="4" borderId="4" xfId="0" applyNumberFormat="1" applyFont="1" applyFill="1" applyBorder="1" applyAlignment="1">
      <alignment horizontal="center" vertical="center" wrapText="1" readingOrder="1"/>
    </xf>
    <xf numFmtId="49" fontId="15" fillId="4" borderId="2" xfId="0" applyNumberFormat="1" applyFont="1" applyFill="1" applyBorder="1" applyAlignment="1">
      <alignment horizontal="center" vertical="center" wrapText="1" readingOrder="1"/>
    </xf>
    <xf numFmtId="0" fontId="15" fillId="4" borderId="2" xfId="0" applyNumberFormat="1" applyFont="1" applyFill="1" applyBorder="1" applyAlignment="1">
      <alignment horizontal="center" vertical="center" wrapText="1" readingOrder="1"/>
    </xf>
    <xf numFmtId="0" fontId="20" fillId="5" borderId="3" xfId="0" applyNumberFormat="1" applyFont="1" applyFill="1" applyBorder="1" applyAlignment="1">
      <alignment horizontal="left" vertical="top" wrapText="1" readingOrder="1"/>
    </xf>
    <xf numFmtId="0" fontId="20" fillId="5" borderId="3" xfId="0" applyNumberFormat="1" applyFont="1" applyFill="1" applyBorder="1" applyAlignment="1">
      <alignment horizontal="center" vertical="center" wrapText="1" readingOrder="1"/>
    </xf>
    <xf numFmtId="49" fontId="20" fillId="4" borderId="2" xfId="0" applyNumberFormat="1" applyFont="1" applyFill="1" applyBorder="1" applyAlignment="1">
      <alignment horizontal="left" vertical="top" wrapText="1"/>
    </xf>
    <xf numFmtId="0" fontId="29" fillId="4" borderId="2" xfId="0" applyNumberFormat="1" applyFont="1" applyFill="1" applyBorder="1" applyAlignment="1">
      <alignment vertical="center" wrapText="1"/>
    </xf>
    <xf numFmtId="49" fontId="21" fillId="4" borderId="2" xfId="0" applyNumberFormat="1" applyFont="1" applyFill="1" applyBorder="1" applyAlignment="1">
      <alignment horizontal="left" vertical="top" wrapText="1"/>
    </xf>
    <xf numFmtId="0" fontId="21" fillId="5" borderId="3" xfId="0" applyNumberFormat="1" applyFont="1" applyFill="1" applyBorder="1" applyAlignment="1">
      <alignment horizontal="left" vertical="top" wrapText="1" readingOrder="1"/>
    </xf>
    <xf numFmtId="49" fontId="20" fillId="4" borderId="2" xfId="0" applyNumberFormat="1" applyFont="1" applyFill="1" applyBorder="1" applyAlignment="1">
      <alignment horizontal="left" vertical="center" wrapText="1"/>
    </xf>
    <xf numFmtId="0" fontId="25" fillId="4" borderId="2" xfId="0" applyFont="1" applyFill="1" applyBorder="1" applyAlignment="1">
      <alignment vertical="center" wrapText="1"/>
    </xf>
    <xf numFmtId="0" fontId="24" fillId="4" borderId="2" xfId="0" applyFont="1" applyFill="1" applyBorder="1" applyAlignment="1">
      <alignment vertical="center" wrapText="1"/>
    </xf>
    <xf numFmtId="49" fontId="9" fillId="4" borderId="2" xfId="0" applyNumberFormat="1" applyFont="1" applyFill="1" applyBorder="1" applyAlignment="1">
      <alignment horizontal="left" vertical="top" wrapText="1"/>
    </xf>
    <xf numFmtId="0" fontId="20" fillId="4" borderId="2" xfId="0" applyNumberFormat="1" applyFont="1" applyFill="1" applyBorder="1" applyAlignment="1">
      <alignment horizontal="left" vertical="center" wrapText="1" readingOrder="1"/>
    </xf>
    <xf numFmtId="0" fontId="8" fillId="5" borderId="4" xfId="0" applyNumberFormat="1" applyFont="1" applyFill="1" applyBorder="1" applyAlignment="1">
      <alignment horizontal="center" vertical="center" wrapText="1" readingOrder="1"/>
    </xf>
    <xf numFmtId="49" fontId="8" fillId="5" borderId="2" xfId="0" applyNumberFormat="1" applyFont="1" applyFill="1" applyBorder="1" applyAlignment="1">
      <alignment horizontal="center" vertical="center" wrapText="1" readingOrder="1"/>
    </xf>
    <xf numFmtId="0" fontId="11" fillId="5" borderId="7" xfId="0" applyNumberFormat="1" applyFont="1" applyFill="1" applyBorder="1" applyAlignment="1">
      <alignment horizontal="left" vertical="top" wrapText="1" readingOrder="1"/>
    </xf>
    <xf numFmtId="0" fontId="20" fillId="5" borderId="2" xfId="0" applyNumberFormat="1" applyFont="1" applyFill="1" applyBorder="1" applyAlignment="1">
      <alignment horizontal="left" vertical="top" wrapText="1" readingOrder="1"/>
    </xf>
    <xf numFmtId="0" fontId="20" fillId="5" borderId="6" xfId="0" applyNumberFormat="1" applyFont="1" applyFill="1" applyBorder="1" applyAlignment="1">
      <alignment horizontal="center" vertical="center" wrapText="1" readingOrder="1"/>
    </xf>
    <xf numFmtId="0" fontId="19" fillId="5" borderId="4" xfId="0" applyNumberFormat="1" applyFont="1" applyFill="1" applyBorder="1" applyAlignment="1">
      <alignment horizontal="center" vertical="center" wrapText="1" readingOrder="1"/>
    </xf>
    <xf numFmtId="49" fontId="19" fillId="5" borderId="2" xfId="0" applyNumberFormat="1" applyFont="1" applyFill="1" applyBorder="1" applyAlignment="1">
      <alignment horizontal="center" vertical="center" wrapText="1" readingOrder="1"/>
    </xf>
    <xf numFmtId="0" fontId="8" fillId="5" borderId="6" xfId="0" applyNumberFormat="1" applyFont="1" applyFill="1" applyBorder="1" applyAlignment="1">
      <alignment horizontal="center" vertical="center" wrapText="1" readingOrder="1"/>
    </xf>
    <xf numFmtId="0" fontId="11" fillId="5" borderId="2" xfId="0" applyNumberFormat="1" applyFont="1" applyFill="1" applyBorder="1" applyAlignment="1">
      <alignment horizontal="left" vertical="top" wrapText="1" readingOrder="1"/>
    </xf>
    <xf numFmtId="49" fontId="8" fillId="4" borderId="2" xfId="0" applyNumberFormat="1" applyFont="1" applyFill="1" applyBorder="1" applyAlignment="1">
      <alignment horizontal="left" vertical="top" wrapText="1"/>
    </xf>
    <xf numFmtId="0" fontId="15" fillId="5" borderId="3" xfId="0" applyNumberFormat="1" applyFont="1" applyFill="1" applyBorder="1" applyAlignment="1">
      <alignment horizontal="center" vertical="center" wrapText="1" readingOrder="1"/>
    </xf>
    <xf numFmtId="0" fontId="17" fillId="4" borderId="2" xfId="0" applyFont="1" applyFill="1" applyBorder="1" applyAlignment="1">
      <alignment horizontal="left" vertical="top" wrapText="1"/>
    </xf>
    <xf numFmtId="0" fontId="17" fillId="4" borderId="3" xfId="0" applyNumberFormat="1" applyFont="1" applyFill="1" applyBorder="1" applyAlignment="1">
      <alignment horizontal="center" vertical="center" wrapText="1" readingOrder="1"/>
    </xf>
    <xf numFmtId="0" fontId="17" fillId="4" borderId="4" xfId="0" applyNumberFormat="1" applyFont="1" applyFill="1" applyBorder="1" applyAlignment="1">
      <alignment horizontal="center" vertical="center" wrapText="1" readingOrder="1"/>
    </xf>
    <xf numFmtId="49" fontId="17" fillId="4" borderId="2" xfId="0" applyNumberFormat="1" applyFont="1" applyFill="1" applyBorder="1" applyAlignment="1">
      <alignment horizontal="center" vertical="center" wrapText="1" readingOrder="1"/>
    </xf>
    <xf numFmtId="0" fontId="11" fillId="5" borderId="3" xfId="0" applyNumberFormat="1" applyFont="1" applyFill="1" applyBorder="1" applyAlignment="1">
      <alignment horizontal="left" vertical="top" wrapText="1" readingOrder="1"/>
    </xf>
    <xf numFmtId="0" fontId="11" fillId="4" borderId="4" xfId="0" applyNumberFormat="1" applyFont="1" applyFill="1" applyBorder="1" applyAlignment="1">
      <alignment horizontal="center" vertical="center" wrapText="1" readingOrder="1"/>
    </xf>
    <xf numFmtId="49" fontId="11" fillId="4" borderId="2" xfId="0" applyNumberFormat="1" applyFont="1" applyFill="1" applyBorder="1" applyAlignment="1">
      <alignment horizontal="center" vertical="center" wrapText="1" readingOrder="1"/>
    </xf>
    <xf numFmtId="0" fontId="20" fillId="5" borderId="0" xfId="0" applyNumberFormat="1" applyFont="1" applyFill="1" applyBorder="1" applyAlignment="1">
      <alignment horizontal="left" vertical="top" wrapText="1" readingOrder="1"/>
    </xf>
    <xf numFmtId="0" fontId="20" fillId="4" borderId="3" xfId="0" applyNumberFormat="1" applyFont="1" applyFill="1" applyBorder="1" applyAlignment="1">
      <alignment horizontal="center" vertical="center" wrapText="1" readingOrder="1"/>
    </xf>
    <xf numFmtId="0" fontId="20" fillId="4" borderId="4" xfId="0" applyNumberFormat="1" applyFont="1" applyFill="1" applyBorder="1" applyAlignment="1">
      <alignment horizontal="center" vertical="center" wrapText="1" readingOrder="1"/>
    </xf>
    <xf numFmtId="49" fontId="20" fillId="4" borderId="2" xfId="0" applyNumberFormat="1" applyFont="1" applyFill="1" applyBorder="1" applyAlignment="1">
      <alignment horizontal="center" vertical="center" wrapText="1" readingOrder="1"/>
    </xf>
    <xf numFmtId="2" fontId="20" fillId="4" borderId="2" xfId="0" applyNumberFormat="1" applyFont="1" applyFill="1" applyBorder="1" applyAlignment="1">
      <alignment horizontal="left" vertical="center" wrapText="1"/>
    </xf>
    <xf numFmtId="0" fontId="17" fillId="5" borderId="3" xfId="0" applyNumberFormat="1" applyFont="1" applyFill="1" applyBorder="1" applyAlignment="1">
      <alignment horizontal="left" vertical="top" wrapText="1" readingOrder="1"/>
    </xf>
    <xf numFmtId="0" fontId="17" fillId="5" borderId="3" xfId="0" applyNumberFormat="1" applyFont="1" applyFill="1" applyBorder="1" applyAlignment="1">
      <alignment horizontal="center" vertical="center" wrapText="1" readingOrder="1"/>
    </xf>
    <xf numFmtId="0" fontId="17" fillId="5" borderId="4" xfId="0" applyNumberFormat="1" applyFont="1" applyFill="1" applyBorder="1" applyAlignment="1">
      <alignment horizontal="center" vertical="center" wrapText="1" readingOrder="1"/>
    </xf>
    <xf numFmtId="49" fontId="17" fillId="5" borderId="2" xfId="0" applyNumberFormat="1" applyFont="1" applyFill="1" applyBorder="1" applyAlignment="1">
      <alignment horizontal="center" vertical="center" wrapText="1" readingOrder="1"/>
    </xf>
    <xf numFmtId="0" fontId="20" fillId="5" borderId="4" xfId="0" applyNumberFormat="1" applyFont="1" applyFill="1" applyBorder="1" applyAlignment="1">
      <alignment horizontal="center" vertical="center" wrapText="1" readingOrder="1"/>
    </xf>
    <xf numFmtId="49" fontId="20" fillId="5" borderId="2" xfId="0" applyNumberFormat="1" applyFont="1" applyFill="1" applyBorder="1" applyAlignment="1">
      <alignment horizontal="center" vertical="center" wrapText="1" readingOrder="1"/>
    </xf>
    <xf numFmtId="0" fontId="15" fillId="5" borderId="3" xfId="0" applyNumberFormat="1" applyFont="1" applyFill="1" applyBorder="1" applyAlignment="1">
      <alignment horizontal="left" vertical="top" wrapText="1" readingOrder="1"/>
    </xf>
    <xf numFmtId="0" fontId="19" fillId="5" borderId="3" xfId="0" applyNumberFormat="1" applyFont="1" applyFill="1" applyBorder="1" applyAlignment="1">
      <alignment horizontal="center" vertical="center" wrapText="1" readingOrder="1"/>
    </xf>
    <xf numFmtId="0" fontId="19" fillId="5" borderId="3" xfId="0" applyNumberFormat="1" applyFont="1" applyFill="1" applyBorder="1" applyAlignment="1">
      <alignment horizontal="left" vertical="top" wrapText="1" readingOrder="1"/>
    </xf>
    <xf numFmtId="49" fontId="9" fillId="8" borderId="2" xfId="0" applyNumberFormat="1" applyFont="1" applyFill="1" applyBorder="1" applyAlignment="1">
      <alignment horizontal="left" vertical="center" wrapText="1"/>
    </xf>
    <xf numFmtId="49" fontId="9" fillId="8" borderId="2" xfId="0" applyNumberFormat="1" applyFont="1" applyFill="1" applyBorder="1" applyAlignment="1">
      <alignment horizontal="left" vertical="top" wrapText="1" shrinkToFit="1"/>
    </xf>
    <xf numFmtId="49" fontId="8" fillId="8" borderId="2" xfId="0" applyNumberFormat="1" applyFont="1" applyFill="1" applyBorder="1" applyAlignment="1">
      <alignment horizontal="left" vertical="top" wrapText="1" shrinkToFit="1"/>
    </xf>
    <xf numFmtId="0" fontId="9" fillId="4" borderId="2" xfId="0" applyNumberFormat="1" applyFont="1" applyFill="1" applyBorder="1" applyAlignment="1">
      <alignment horizontal="left" vertical="top" wrapText="1"/>
    </xf>
    <xf numFmtId="0" fontId="8" fillId="4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17" fillId="4" borderId="8" xfId="0" applyNumberFormat="1" applyFont="1" applyFill="1" applyBorder="1" applyAlignment="1">
      <alignment horizontal="left" vertical="top" wrapText="1" readingOrder="1"/>
    </xf>
    <xf numFmtId="3" fontId="20" fillId="5" borderId="3" xfId="0" applyNumberFormat="1" applyFont="1" applyFill="1" applyBorder="1" applyAlignment="1">
      <alignment horizontal="center" vertical="center" wrapText="1" readingOrder="1"/>
    </xf>
    <xf numFmtId="0" fontId="9" fillId="4" borderId="2" xfId="0" applyFont="1" applyFill="1" applyBorder="1" applyAlignment="1">
      <alignment horizontal="left" vertical="center" wrapText="1"/>
    </xf>
    <xf numFmtId="0" fontId="9" fillId="4" borderId="0" xfId="0" applyFont="1" applyFill="1" applyBorder="1"/>
    <xf numFmtId="49" fontId="9" fillId="4" borderId="0" xfId="0" applyNumberFormat="1" applyFont="1" applyFill="1" applyBorder="1"/>
    <xf numFmtId="0" fontId="9" fillId="4" borderId="0" xfId="0" applyFont="1" applyFill="1" applyBorder="1" applyAlignment="1">
      <alignment horizontal="right"/>
    </xf>
    <xf numFmtId="0" fontId="24" fillId="0" borderId="0" xfId="0" applyFont="1" applyBorder="1" applyAlignment="1">
      <alignment vertical="center" wrapText="1"/>
    </xf>
    <xf numFmtId="0" fontId="9" fillId="0" borderId="0" xfId="0" applyNumberFormat="1" applyFont="1" applyFill="1" applyBorder="1" applyAlignment="1">
      <alignment horizontal="left" vertical="top" wrapText="1" readingOrder="1"/>
    </xf>
    <xf numFmtId="167" fontId="11" fillId="3" borderId="19" xfId="2" applyNumberFormat="1" applyFont="1" applyFill="1" applyBorder="1" applyAlignment="1">
      <alignment horizontal="right" vertical="center" wrapText="1" readingOrder="1"/>
    </xf>
    <xf numFmtId="167" fontId="28" fillId="0" borderId="0" xfId="0" applyNumberFormat="1" applyFont="1"/>
    <xf numFmtId="49" fontId="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Fill="1" applyBorder="1" applyAlignment="1">
      <alignment horizontal="center" vertical="top" wrapText="1" readingOrder="1"/>
    </xf>
    <xf numFmtId="0" fontId="9" fillId="0" borderId="0" xfId="0" applyFont="1" applyFill="1" applyBorder="1"/>
    <xf numFmtId="1" fontId="8" fillId="4" borderId="2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vertical="center"/>
    </xf>
    <xf numFmtId="165" fontId="9" fillId="4" borderId="2" xfId="1" applyNumberFormat="1" applyFont="1" applyFill="1" applyBorder="1" applyAlignment="1">
      <alignment vertical="center"/>
    </xf>
    <xf numFmtId="165" fontId="12" fillId="4" borderId="2" xfId="1" applyNumberFormat="1" applyFont="1" applyFill="1" applyBorder="1" applyAlignment="1">
      <alignment vertical="center"/>
    </xf>
    <xf numFmtId="165" fontId="11" fillId="4" borderId="2" xfId="1" applyNumberFormat="1" applyFont="1" applyFill="1" applyBorder="1" applyAlignment="1">
      <alignment vertical="center"/>
    </xf>
    <xf numFmtId="165" fontId="9" fillId="4" borderId="2" xfId="0" applyNumberFormat="1" applyFont="1" applyFill="1" applyBorder="1" applyAlignment="1">
      <alignment vertical="center"/>
    </xf>
    <xf numFmtId="165" fontId="8" fillId="4" borderId="2" xfId="0" applyNumberFormat="1" applyFont="1" applyFill="1" applyBorder="1" applyAlignment="1">
      <alignment vertical="center"/>
    </xf>
    <xf numFmtId="165" fontId="12" fillId="4" borderId="2" xfId="0" applyNumberFormat="1" applyFont="1" applyFill="1" applyBorder="1" applyAlignment="1">
      <alignment vertical="center"/>
    </xf>
    <xf numFmtId="165" fontId="19" fillId="4" borderId="2" xfId="0" applyNumberFormat="1" applyFont="1" applyFill="1" applyBorder="1" applyAlignment="1">
      <alignment vertical="center"/>
    </xf>
    <xf numFmtId="49" fontId="20" fillId="4" borderId="2" xfId="8" applyNumberFormat="1" applyFont="1" applyFill="1" applyBorder="1" applyAlignment="1">
      <alignment horizontal="left" vertical="top" wrapText="1" shrinkToFit="1"/>
    </xf>
    <xf numFmtId="49" fontId="20" fillId="8" borderId="2" xfId="0" applyNumberFormat="1" applyFont="1" applyFill="1" applyBorder="1" applyAlignment="1">
      <alignment horizontal="left" vertical="top" wrapText="1" shrinkToFit="1"/>
    </xf>
    <xf numFmtId="4" fontId="20" fillId="5" borderId="2" xfId="2" applyNumberFormat="1" applyFont="1" applyFill="1" applyBorder="1" applyAlignment="1">
      <alignment horizontal="right" vertical="center" wrapText="1" readingOrder="1"/>
    </xf>
    <xf numFmtId="4" fontId="37" fillId="5" borderId="2" xfId="2" applyNumberFormat="1" applyFont="1" applyFill="1" applyBorder="1" applyAlignment="1">
      <alignment horizontal="right" vertical="center" wrapText="1" readingOrder="1"/>
    </xf>
    <xf numFmtId="4" fontId="11" fillId="5" borderId="2" xfId="2" applyNumberFormat="1" applyFont="1" applyFill="1" applyBorder="1" applyAlignment="1">
      <alignment horizontal="right" vertical="center" wrapText="1" readingOrder="1"/>
    </xf>
    <xf numFmtId="4" fontId="8" fillId="5" borderId="2" xfId="2" applyNumberFormat="1" applyFont="1" applyFill="1" applyBorder="1" applyAlignment="1">
      <alignment horizontal="right" vertical="center" wrapText="1" readingOrder="1"/>
    </xf>
    <xf numFmtId="4" fontId="9" fillId="5" borderId="2" xfId="2" applyNumberFormat="1" applyFont="1" applyFill="1" applyBorder="1" applyAlignment="1">
      <alignment horizontal="right" vertical="center" wrapText="1" readingOrder="1"/>
    </xf>
    <xf numFmtId="4" fontId="17" fillId="5" borderId="2" xfId="2" applyNumberFormat="1" applyFont="1" applyFill="1" applyBorder="1" applyAlignment="1">
      <alignment horizontal="right" vertical="center" wrapText="1" readingOrder="1"/>
    </xf>
    <xf numFmtId="4" fontId="9" fillId="4" borderId="2" xfId="2" applyNumberFormat="1" applyFont="1" applyFill="1" applyBorder="1" applyAlignment="1">
      <alignment horizontal="right" vertical="center" wrapText="1" readingOrder="1"/>
    </xf>
    <xf numFmtId="4" fontId="11" fillId="4" borderId="2" xfId="2" applyNumberFormat="1" applyFont="1" applyFill="1" applyBorder="1" applyAlignment="1">
      <alignment horizontal="right" vertical="center" wrapText="1" readingOrder="1"/>
    </xf>
    <xf numFmtId="4" fontId="37" fillId="4" borderId="2" xfId="2" applyNumberFormat="1" applyFont="1" applyFill="1" applyBorder="1" applyAlignment="1">
      <alignment horizontal="right" vertical="center" wrapText="1" readingOrder="1"/>
    </xf>
    <xf numFmtId="4" fontId="19" fillId="5" borderId="2" xfId="2" applyNumberFormat="1" applyFont="1" applyFill="1" applyBorder="1" applyAlignment="1">
      <alignment horizontal="right" vertical="center" wrapText="1" readingOrder="1"/>
    </xf>
    <xf numFmtId="4" fontId="15" fillId="5" borderId="2" xfId="2" applyNumberFormat="1" applyFont="1" applyFill="1" applyBorder="1" applyAlignment="1">
      <alignment horizontal="right" vertical="center" wrapText="1" readingOrder="1"/>
    </xf>
    <xf numFmtId="4" fontId="36" fillId="5" borderId="2" xfId="2" applyNumberFormat="1" applyFont="1" applyFill="1" applyBorder="1" applyAlignment="1">
      <alignment horizontal="right" vertical="center" wrapText="1" readingOrder="1"/>
    </xf>
    <xf numFmtId="4" fontId="17" fillId="4" borderId="2" xfId="2" applyNumberFormat="1" applyFont="1" applyFill="1" applyBorder="1" applyAlignment="1">
      <alignment horizontal="right" vertical="center" wrapText="1" readingOrder="1"/>
    </xf>
    <xf numFmtId="4" fontId="8" fillId="4" borderId="2" xfId="0" applyNumberFormat="1" applyFont="1" applyFill="1" applyBorder="1" applyAlignment="1">
      <alignment horizontal="right"/>
    </xf>
    <xf numFmtId="4" fontId="38" fillId="5" borderId="2" xfId="2" applyNumberFormat="1" applyFont="1" applyFill="1" applyBorder="1" applyAlignment="1">
      <alignment horizontal="right" vertical="center" wrapText="1" readingOrder="1"/>
    </xf>
    <xf numFmtId="0" fontId="11" fillId="5" borderId="8" xfId="0" applyNumberFormat="1" applyFont="1" applyFill="1" applyBorder="1" applyAlignment="1">
      <alignment horizontal="left" vertical="top" wrapText="1" readingOrder="1"/>
    </xf>
    <xf numFmtId="0" fontId="20" fillId="4" borderId="2" xfId="0" applyFont="1" applyFill="1" applyBorder="1" applyAlignment="1">
      <alignment horizontal="left" vertical="center" wrapText="1"/>
    </xf>
    <xf numFmtId="0" fontId="19" fillId="5" borderId="6" xfId="0" applyNumberFormat="1" applyFont="1" applyFill="1" applyBorder="1" applyAlignment="1">
      <alignment horizontal="center" vertical="center" wrapText="1" readingOrder="1"/>
    </xf>
    <xf numFmtId="0" fontId="15" fillId="4" borderId="13" xfId="0" applyNumberFormat="1" applyFont="1" applyFill="1" applyBorder="1" applyAlignment="1">
      <alignment horizontal="center" vertical="center" wrapText="1" readingOrder="1"/>
    </xf>
    <xf numFmtId="0" fontId="0" fillId="0" borderId="14" xfId="0" applyBorder="1"/>
    <xf numFmtId="4" fontId="39" fillId="5" borderId="2" xfId="2" applyNumberFormat="1" applyFont="1" applyFill="1" applyBorder="1" applyAlignment="1">
      <alignment horizontal="right" vertical="center" wrapText="1" readingOrder="1"/>
    </xf>
    <xf numFmtId="0" fontId="8" fillId="2" borderId="9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justify" vertical="top" wrapText="1"/>
    </xf>
    <xf numFmtId="0" fontId="9" fillId="0" borderId="9" xfId="0" applyFont="1" applyBorder="1" applyAlignment="1">
      <alignment wrapText="1"/>
    </xf>
    <xf numFmtId="0" fontId="40" fillId="0" borderId="9" xfId="0" applyFont="1" applyBorder="1" applyAlignment="1">
      <alignment wrapText="1"/>
    </xf>
    <xf numFmtId="0" fontId="40" fillId="7" borderId="9" xfId="0" applyFont="1" applyFill="1" applyBorder="1" applyAlignment="1">
      <alignment horizontal="justify" vertical="top" wrapText="1"/>
    </xf>
    <xf numFmtId="0" fontId="9" fillId="0" borderId="2" xfId="0" applyFont="1" applyBorder="1" applyAlignment="1">
      <alignment horizontal="center" vertical="center"/>
    </xf>
    <xf numFmtId="0" fontId="40" fillId="0" borderId="9" xfId="0" applyFont="1" applyBorder="1"/>
    <xf numFmtId="0" fontId="40" fillId="0" borderId="9" xfId="0" applyFont="1" applyBorder="1" applyAlignment="1">
      <alignment horizontal="justify" vertical="top" wrapText="1"/>
    </xf>
    <xf numFmtId="0" fontId="8" fillId="4" borderId="4" xfId="0" applyNumberFormat="1" applyFont="1" applyFill="1" applyBorder="1" applyAlignment="1">
      <alignment horizontal="center" vertical="center" wrapText="1" readingOrder="1"/>
    </xf>
    <xf numFmtId="49" fontId="8" fillId="4" borderId="2" xfId="0" applyNumberFormat="1" applyFont="1" applyFill="1" applyBorder="1" applyAlignment="1">
      <alignment horizontal="center" vertical="center" wrapText="1" readingOrder="1"/>
    </xf>
    <xf numFmtId="0" fontId="8" fillId="4" borderId="2" xfId="0" applyNumberFormat="1" applyFont="1" applyFill="1" applyBorder="1" applyAlignment="1">
      <alignment horizontal="center" vertical="center" wrapText="1" readingOrder="1"/>
    </xf>
    <xf numFmtId="0" fontId="9" fillId="5" borderId="4" xfId="0" applyNumberFormat="1" applyFont="1" applyFill="1" applyBorder="1" applyAlignment="1">
      <alignment horizontal="center" vertical="center" wrapText="1" readingOrder="1"/>
    </xf>
    <xf numFmtId="49" fontId="9" fillId="5" borderId="2" xfId="0" applyNumberFormat="1" applyFont="1" applyFill="1" applyBorder="1" applyAlignment="1">
      <alignment horizontal="center" vertical="center" wrapText="1" readingOrder="1"/>
    </xf>
    <xf numFmtId="0" fontId="9" fillId="4" borderId="2" xfId="0" applyNumberFormat="1" applyFont="1" applyFill="1" applyBorder="1" applyAlignment="1">
      <alignment vertical="center" wrapText="1"/>
    </xf>
    <xf numFmtId="0" fontId="9" fillId="5" borderId="3" xfId="0" applyNumberFormat="1" applyFont="1" applyFill="1" applyBorder="1" applyAlignment="1">
      <alignment horizontal="left" vertical="top" wrapText="1" readingOrder="1"/>
    </xf>
    <xf numFmtId="49" fontId="8" fillId="4" borderId="2" xfId="0" applyNumberFormat="1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8" fillId="4" borderId="2" xfId="0" applyNumberFormat="1" applyFont="1" applyFill="1" applyBorder="1" applyAlignment="1">
      <alignment horizontal="left" vertical="center" wrapText="1" readingOrder="1"/>
    </xf>
    <xf numFmtId="0" fontId="9" fillId="5" borderId="7" xfId="0" applyNumberFormat="1" applyFont="1" applyFill="1" applyBorder="1" applyAlignment="1">
      <alignment horizontal="left" vertical="top" wrapText="1" readingOrder="1"/>
    </xf>
    <xf numFmtId="0" fontId="8" fillId="5" borderId="2" xfId="0" applyNumberFormat="1" applyFont="1" applyFill="1" applyBorder="1" applyAlignment="1">
      <alignment horizontal="left" vertical="top" wrapText="1" readingOrder="1"/>
    </xf>
    <xf numFmtId="0" fontId="9" fillId="5" borderId="6" xfId="0" applyNumberFormat="1" applyFont="1" applyFill="1" applyBorder="1" applyAlignment="1">
      <alignment horizontal="center" vertical="center" wrapText="1" readingOrder="1"/>
    </xf>
    <xf numFmtId="0" fontId="9" fillId="5" borderId="2" xfId="0" applyNumberFormat="1" applyFont="1" applyFill="1" applyBorder="1" applyAlignment="1">
      <alignment horizontal="left" vertical="top" wrapText="1" readingOrder="1"/>
    </xf>
    <xf numFmtId="0" fontId="8" fillId="4" borderId="2" xfId="0" applyFont="1" applyFill="1" applyBorder="1" applyAlignment="1">
      <alignment horizontal="left" vertical="top" wrapText="1"/>
    </xf>
    <xf numFmtId="0" fontId="9" fillId="4" borderId="4" xfId="0" applyNumberFormat="1" applyFont="1" applyFill="1" applyBorder="1" applyAlignment="1">
      <alignment horizontal="center" vertical="center" wrapText="1" readingOrder="1"/>
    </xf>
    <xf numFmtId="49" fontId="9" fillId="4" borderId="2" xfId="0" applyNumberFormat="1" applyFont="1" applyFill="1" applyBorder="1" applyAlignment="1">
      <alignment horizontal="center" vertical="center" wrapText="1" readingOrder="1"/>
    </xf>
    <xf numFmtId="0" fontId="8" fillId="5" borderId="0" xfId="0" applyNumberFormat="1" applyFont="1" applyFill="1" applyBorder="1" applyAlignment="1">
      <alignment horizontal="left" vertical="top" wrapText="1" readingOrder="1"/>
    </xf>
    <xf numFmtId="4" fontId="8" fillId="4" borderId="2" xfId="2" applyNumberFormat="1" applyFont="1" applyFill="1" applyBorder="1" applyAlignment="1">
      <alignment horizontal="right" vertical="center" wrapText="1" readingOrder="1"/>
    </xf>
    <xf numFmtId="2" fontId="8" fillId="4" borderId="2" xfId="0" applyNumberFormat="1" applyFont="1" applyFill="1" applyBorder="1" applyAlignment="1">
      <alignment horizontal="left" vertical="center" wrapText="1"/>
    </xf>
    <xf numFmtId="0" fontId="8" fillId="4" borderId="8" xfId="0" applyNumberFormat="1" applyFont="1" applyFill="1" applyBorder="1" applyAlignment="1">
      <alignment horizontal="left" vertical="top" wrapText="1" readingOrder="1"/>
    </xf>
    <xf numFmtId="3" fontId="8" fillId="5" borderId="3" xfId="0" applyNumberFormat="1" applyFont="1" applyFill="1" applyBorder="1" applyAlignment="1">
      <alignment horizontal="center" vertical="center" wrapText="1" readingOrder="1"/>
    </xf>
    <xf numFmtId="0" fontId="9" fillId="5" borderId="8" xfId="0" applyNumberFormat="1" applyFont="1" applyFill="1" applyBorder="1" applyAlignment="1">
      <alignment horizontal="left" vertical="top" wrapText="1" readingOrder="1"/>
    </xf>
    <xf numFmtId="0" fontId="8" fillId="4" borderId="2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 applyProtection="1">
      <alignment vertical="top" wrapText="1"/>
      <protection locked="0"/>
    </xf>
    <xf numFmtId="3" fontId="3" fillId="2" borderId="0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3" fillId="2" borderId="0" xfId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68" fontId="3" fillId="0" borderId="2" xfId="0" applyNumberFormat="1" applyFont="1" applyBorder="1" applyAlignment="1">
      <alignment horizontal="center" vertical="center"/>
    </xf>
    <xf numFmtId="0" fontId="15" fillId="4" borderId="22" xfId="0" applyFont="1" applyFill="1" applyBorder="1" applyAlignment="1">
      <alignment vertical="top" wrapText="1"/>
    </xf>
    <xf numFmtId="49" fontId="15" fillId="4" borderId="2" xfId="0" applyNumberFormat="1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vertical="top" wrapText="1"/>
    </xf>
    <xf numFmtId="49" fontId="11" fillId="4" borderId="2" xfId="0" applyNumberFormat="1" applyFont="1" applyFill="1" applyBorder="1" applyAlignment="1">
      <alignment horizontal="center" vertical="center" wrapText="1"/>
    </xf>
    <xf numFmtId="4" fontId="8" fillId="4" borderId="2" xfId="1" applyNumberFormat="1" applyFont="1" applyFill="1" applyBorder="1" applyAlignment="1">
      <alignment vertical="center"/>
    </xf>
    <xf numFmtId="4" fontId="9" fillId="4" borderId="2" xfId="1" applyNumberFormat="1" applyFont="1" applyFill="1" applyBorder="1" applyAlignment="1">
      <alignment vertical="center"/>
    </xf>
    <xf numFmtId="4" fontId="9" fillId="4" borderId="2" xfId="0" applyNumberFormat="1" applyFont="1" applyFill="1" applyBorder="1" applyAlignment="1">
      <alignment vertical="center"/>
    </xf>
    <xf numFmtId="4" fontId="8" fillId="4" borderId="2" xfId="0" applyNumberFormat="1" applyFont="1" applyFill="1" applyBorder="1" applyAlignment="1">
      <alignment vertical="center"/>
    </xf>
    <xf numFmtId="0" fontId="41" fillId="3" borderId="3" xfId="0" applyNumberFormat="1" applyFont="1" applyFill="1" applyBorder="1" applyAlignment="1">
      <alignment horizontal="left" vertical="top" wrapText="1" readingOrder="1"/>
    </xf>
    <xf numFmtId="0" fontId="15" fillId="3" borderId="8" xfId="0" applyNumberFormat="1" applyFont="1" applyFill="1" applyBorder="1" applyAlignment="1">
      <alignment horizontal="left" vertical="top" wrapText="1" readingOrder="1"/>
    </xf>
    <xf numFmtId="0" fontId="9" fillId="0" borderId="0" xfId="0" applyFont="1" applyFill="1" applyBorder="1"/>
    <xf numFmtId="0" fontId="21" fillId="2" borderId="2" xfId="0" applyFont="1" applyFill="1" applyBorder="1" applyAlignment="1">
      <alignment vertical="top" wrapText="1"/>
    </xf>
    <xf numFmtId="0" fontId="8" fillId="5" borderId="0" xfId="0" applyNumberFormat="1" applyFont="1" applyFill="1" applyBorder="1" applyAlignment="1">
      <alignment horizontal="center" vertical="center" wrapText="1" readingOrder="1"/>
    </xf>
    <xf numFmtId="49" fontId="8" fillId="5" borderId="0" xfId="0" applyNumberFormat="1" applyFont="1" applyFill="1" applyBorder="1" applyAlignment="1">
      <alignment horizontal="center" vertical="center" wrapText="1" readingOrder="1"/>
    </xf>
    <xf numFmtId="4" fontId="8" fillId="4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3" fontId="8" fillId="2" borderId="9" xfId="1" applyNumberFormat="1" applyFont="1" applyFill="1" applyBorder="1" applyAlignment="1" applyProtection="1">
      <alignment horizontal="center" vertical="top" wrapText="1"/>
      <protection locked="0"/>
    </xf>
    <xf numFmtId="3" fontId="8" fillId="2" borderId="1" xfId="1" applyNumberFormat="1" applyFont="1" applyFill="1" applyBorder="1" applyAlignment="1" applyProtection="1">
      <alignment horizontal="center" vertical="top" wrapText="1"/>
      <protection locked="0"/>
    </xf>
    <xf numFmtId="0" fontId="8" fillId="2" borderId="2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left" vertical="center" wrapText="1"/>
    </xf>
    <xf numFmtId="0" fontId="15" fillId="0" borderId="0" xfId="0" applyNumberFormat="1" applyFont="1" applyFill="1" applyBorder="1" applyAlignment="1">
      <alignment horizontal="center" vertical="top" wrapText="1" readingOrder="1"/>
    </xf>
    <xf numFmtId="0" fontId="9" fillId="0" borderId="0" xfId="0" applyFont="1" applyFill="1" applyBorder="1"/>
    <xf numFmtId="0" fontId="9" fillId="7" borderId="0" xfId="0" applyFont="1" applyFill="1" applyAlignment="1">
      <alignment horizontal="right"/>
    </xf>
    <xf numFmtId="0" fontId="15" fillId="0" borderId="4" xfId="0" applyNumberFormat="1" applyFont="1" applyFill="1" applyBorder="1" applyAlignment="1">
      <alignment horizontal="center" vertical="center" readingOrder="1"/>
    </xf>
    <xf numFmtId="0" fontId="15" fillId="0" borderId="6" xfId="0" applyNumberFormat="1" applyFont="1" applyFill="1" applyBorder="1" applyAlignment="1">
      <alignment horizontal="center" vertical="center" readingOrder="1"/>
    </xf>
    <xf numFmtId="0" fontId="15" fillId="0" borderId="7" xfId="0" applyNumberFormat="1" applyFont="1" applyFill="1" applyBorder="1" applyAlignment="1">
      <alignment horizontal="center" vertical="center" readingOrder="1"/>
    </xf>
    <xf numFmtId="0" fontId="15" fillId="0" borderId="8" xfId="0" applyNumberFormat="1" applyFont="1" applyFill="1" applyBorder="1" applyAlignment="1">
      <alignment horizontal="center" vertical="center" readingOrder="1"/>
    </xf>
    <xf numFmtId="0" fontId="9" fillId="7" borderId="0" xfId="0" applyFont="1" applyFill="1" applyAlignment="1">
      <alignment horizontal="center"/>
    </xf>
    <xf numFmtId="0" fontId="15" fillId="0" borderId="15" xfId="0" applyNumberFormat="1" applyFont="1" applyFill="1" applyBorder="1" applyAlignment="1">
      <alignment horizontal="center" vertical="center" wrapText="1" readingOrder="1"/>
    </xf>
    <xf numFmtId="0" fontId="15" fillId="0" borderId="16" xfId="0" applyNumberFormat="1" applyFont="1" applyFill="1" applyBorder="1" applyAlignment="1">
      <alignment horizontal="center" vertical="center" wrapText="1" readingOrder="1"/>
    </xf>
    <xf numFmtId="49" fontId="15" fillId="0" borderId="7" xfId="0" applyNumberFormat="1" applyFont="1" applyFill="1" applyBorder="1" applyAlignment="1">
      <alignment horizontal="center" vertical="center" wrapText="1" readingOrder="1"/>
    </xf>
    <xf numFmtId="49" fontId="15" fillId="0" borderId="8" xfId="0" applyNumberFormat="1" applyFont="1" applyFill="1" applyBorder="1" applyAlignment="1">
      <alignment horizontal="center" vertical="center" wrapText="1" readingOrder="1"/>
    </xf>
    <xf numFmtId="0" fontId="15" fillId="0" borderId="7" xfId="0" applyNumberFormat="1" applyFont="1" applyFill="1" applyBorder="1" applyAlignment="1">
      <alignment horizontal="center" vertical="center" wrapText="1" readingOrder="1"/>
    </xf>
    <xf numFmtId="0" fontId="15" fillId="0" borderId="8" xfId="0" applyNumberFormat="1" applyFont="1" applyFill="1" applyBorder="1" applyAlignment="1">
      <alignment horizontal="center" vertical="center" wrapText="1" readingOrder="1"/>
    </xf>
    <xf numFmtId="0" fontId="15" fillId="0" borderId="18" xfId="0" applyNumberFormat="1" applyFont="1" applyFill="1" applyBorder="1" applyAlignment="1">
      <alignment horizontal="center" vertical="center" wrapText="1" readingOrder="1"/>
    </xf>
    <xf numFmtId="0" fontId="15" fillId="0" borderId="17" xfId="0" applyNumberFormat="1" applyFont="1" applyFill="1" applyBorder="1" applyAlignment="1">
      <alignment horizontal="center" vertical="center" wrapText="1" readingOrder="1"/>
    </xf>
    <xf numFmtId="0" fontId="3" fillId="2" borderId="2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9" fillId="7" borderId="0" xfId="0" applyFont="1" applyFill="1" applyAlignment="1"/>
    <xf numFmtId="0" fontId="2" fillId="2" borderId="0" xfId="1" applyFont="1" applyFill="1" applyAlignment="1">
      <alignment horizontal="left" vertical="top"/>
    </xf>
    <xf numFmtId="0" fontId="9" fillId="2" borderId="0" xfId="1" applyFont="1" applyFill="1" applyAlignment="1">
      <alignment horizontal="left" vertical="top"/>
    </xf>
    <xf numFmtId="0" fontId="9" fillId="7" borderId="0" xfId="0" applyFont="1" applyFill="1" applyAlignment="1">
      <alignment horizontal="left"/>
    </xf>
    <xf numFmtId="0" fontId="8" fillId="0" borderId="0" xfId="9" applyFont="1" applyFill="1" applyAlignment="1">
      <alignment horizontal="center" wrapText="1"/>
    </xf>
  </cellXfs>
  <cellStyles count="10">
    <cellStyle name="Normal" xfId="6"/>
    <cellStyle name="Обычный" xfId="0" builtinId="0"/>
    <cellStyle name="Обычный 2" xfId="1"/>
    <cellStyle name="Обычный 2 2" xfId="8"/>
    <cellStyle name="Обычный 3" xfId="4"/>
    <cellStyle name="Обычный 4" xfId="9"/>
    <cellStyle name="Финансовый" xfId="2" builtinId="3"/>
    <cellStyle name="Финансовый 2" xfId="3"/>
    <cellStyle name="Финансовый 3" xfId="5"/>
    <cellStyle name="Финансовый 4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view="pageBreakPreview" zoomScaleNormal="100" zoomScaleSheetLayoutView="100" workbookViewId="0">
      <selection activeCell="A16" sqref="A16"/>
    </sheetView>
  </sheetViews>
  <sheetFormatPr defaultRowHeight="18.75"/>
  <cols>
    <col min="1" max="1" width="46.28515625" style="4" customWidth="1"/>
    <col min="2" max="2" width="33.140625" style="4" customWidth="1"/>
    <col min="3" max="3" width="32" style="4" customWidth="1"/>
    <col min="4" max="5" width="21.7109375" style="4" hidden="1" customWidth="1"/>
    <col min="6" max="6" width="9.140625" style="6"/>
  </cols>
  <sheetData>
    <row r="1" spans="1:6">
      <c r="A1" s="3"/>
      <c r="B1" s="5" t="s">
        <v>429</v>
      </c>
      <c r="E1" s="6"/>
      <c r="F1"/>
    </row>
    <row r="2" spans="1:6">
      <c r="A2" s="3"/>
      <c r="B2" s="5" t="s">
        <v>430</v>
      </c>
      <c r="E2" s="6"/>
      <c r="F2"/>
    </row>
    <row r="3" spans="1:6">
      <c r="A3" s="3"/>
      <c r="B3" s="35" t="s">
        <v>431</v>
      </c>
      <c r="C3" s="30"/>
      <c r="D3" s="114"/>
      <c r="E3" s="6"/>
      <c r="F3"/>
    </row>
    <row r="4" spans="1:6">
      <c r="A4" s="3"/>
      <c r="B4" s="35" t="s">
        <v>432</v>
      </c>
      <c r="C4" s="30"/>
      <c r="D4" s="114"/>
      <c r="E4" s="6"/>
      <c r="F4"/>
    </row>
    <row r="5" spans="1:6">
      <c r="A5" s="3"/>
      <c r="B5" s="5"/>
      <c r="C5" s="5"/>
      <c r="D5" s="5"/>
      <c r="E5" s="5"/>
    </row>
    <row r="6" spans="1:6">
      <c r="A6" s="408" t="s">
        <v>403</v>
      </c>
      <c r="B6" s="409"/>
      <c r="C6" s="409"/>
      <c r="D6" s="409"/>
      <c r="E6" s="409"/>
    </row>
    <row r="7" spans="1:6">
      <c r="A7" s="408"/>
      <c r="B7" s="409"/>
      <c r="C7" s="409"/>
      <c r="D7" s="409"/>
      <c r="E7" s="409"/>
    </row>
    <row r="8" spans="1:6" ht="57.75" customHeight="1">
      <c r="A8" s="409"/>
      <c r="B8" s="409"/>
      <c r="C8" s="409"/>
      <c r="D8" s="409"/>
      <c r="E8" s="409"/>
    </row>
    <row r="9" spans="1:6">
      <c r="A9" s="7"/>
      <c r="B9" s="7"/>
      <c r="C9" s="7"/>
      <c r="D9" s="7"/>
      <c r="E9" s="8" t="s">
        <v>0</v>
      </c>
    </row>
    <row r="10" spans="1:6" ht="15.75" customHeight="1">
      <c r="A10" s="413" t="s">
        <v>4</v>
      </c>
      <c r="B10" s="413" t="s">
        <v>1</v>
      </c>
      <c r="C10" s="410" t="s">
        <v>2</v>
      </c>
      <c r="D10" s="411"/>
      <c r="E10" s="412"/>
    </row>
    <row r="11" spans="1:6">
      <c r="A11" s="414"/>
      <c r="B11" s="414"/>
      <c r="C11" s="410" t="s">
        <v>3</v>
      </c>
      <c r="D11" s="411"/>
      <c r="E11" s="412"/>
    </row>
    <row r="12" spans="1:6">
      <c r="A12" s="415"/>
      <c r="B12" s="415"/>
      <c r="C12" s="14">
        <v>2018</v>
      </c>
      <c r="D12" s="14">
        <v>2016</v>
      </c>
      <c r="E12" s="9">
        <v>2017</v>
      </c>
    </row>
    <row r="13" spans="1:6" ht="56.25">
      <c r="A13" s="10" t="s">
        <v>5</v>
      </c>
      <c r="B13" s="11" t="s">
        <v>10</v>
      </c>
      <c r="C13" s="12">
        <v>100</v>
      </c>
      <c r="D13" s="12">
        <v>100</v>
      </c>
      <c r="E13" s="12">
        <v>100</v>
      </c>
    </row>
    <row r="14" spans="1:6" ht="75">
      <c r="A14" s="10" t="s">
        <v>6</v>
      </c>
      <c r="B14" s="11" t="s">
        <v>11</v>
      </c>
      <c r="C14" s="12">
        <v>100</v>
      </c>
      <c r="D14" s="12">
        <v>100</v>
      </c>
      <c r="E14" s="12">
        <v>100</v>
      </c>
    </row>
    <row r="15" spans="1:6" ht="37.5">
      <c r="A15" s="13" t="s">
        <v>7</v>
      </c>
      <c r="B15" s="11" t="s">
        <v>12</v>
      </c>
      <c r="C15" s="12">
        <v>100</v>
      </c>
      <c r="D15" s="12">
        <v>100</v>
      </c>
      <c r="E15" s="12">
        <v>100</v>
      </c>
    </row>
    <row r="16" spans="1:6" ht="37.5">
      <c r="A16" s="13" t="s">
        <v>8</v>
      </c>
      <c r="B16" s="11" t="s">
        <v>13</v>
      </c>
      <c r="C16" s="12">
        <v>100</v>
      </c>
      <c r="D16" s="12">
        <v>100</v>
      </c>
      <c r="E16" s="12">
        <v>100</v>
      </c>
    </row>
    <row r="17" spans="1:5" ht="37.5">
      <c r="A17" s="62" t="s">
        <v>9</v>
      </c>
      <c r="B17" s="11" t="s">
        <v>51</v>
      </c>
      <c r="C17" s="12">
        <v>100</v>
      </c>
      <c r="D17" s="12">
        <v>100</v>
      </c>
      <c r="E17" s="12">
        <v>100</v>
      </c>
    </row>
    <row r="18" spans="1:5">
      <c r="A18" s="1"/>
      <c r="E18" s="1"/>
    </row>
    <row r="19" spans="1:5" ht="56.25" customHeight="1">
      <c r="A19" s="1"/>
      <c r="E19" s="2" t="s">
        <v>121</v>
      </c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  <row r="23" spans="1:5">
      <c r="A23" s="1"/>
      <c r="B23" s="1"/>
      <c r="C23" s="1"/>
      <c r="D23" s="1"/>
      <c r="E23" s="1"/>
    </row>
  </sheetData>
  <mergeCells count="5">
    <mergeCell ref="A6:E8"/>
    <mergeCell ref="C10:E10"/>
    <mergeCell ref="C11:E11"/>
    <mergeCell ref="A10:A12"/>
    <mergeCell ref="B10:B12"/>
  </mergeCells>
  <phoneticPr fontId="18" type="noConversion"/>
  <pageMargins left="0.7" right="0.7" top="0.75" bottom="0.75" header="0.3" footer="0.3"/>
  <pageSetup paperSize="9" scale="58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5"/>
  <sheetViews>
    <sheetView view="pageBreakPreview" zoomScale="60" zoomScaleNormal="100" workbookViewId="0">
      <selection activeCell="G74" sqref="G74"/>
    </sheetView>
  </sheetViews>
  <sheetFormatPr defaultRowHeight="15.75"/>
  <cols>
    <col min="1" max="1" width="62.5703125" style="320" customWidth="1"/>
    <col min="2" max="2" width="15.85546875" style="320" customWidth="1"/>
    <col min="3" max="3" width="12.28515625" style="320" customWidth="1"/>
    <col min="4" max="4" width="12.7109375" style="54" customWidth="1"/>
    <col min="5" max="5" width="33.28515625" style="51" customWidth="1"/>
    <col min="6" max="6" width="9.140625" style="114" hidden="1" customWidth="1"/>
    <col min="7" max="7" width="29.5703125" style="51" customWidth="1"/>
    <col min="8" max="16384" width="9.140625" style="114"/>
  </cols>
  <sheetData>
    <row r="1" spans="1:7">
      <c r="D1" s="53" t="s">
        <v>456</v>
      </c>
    </row>
    <row r="2" spans="1:7">
      <c r="D2" s="53" t="s">
        <v>455</v>
      </c>
    </row>
    <row r="3" spans="1:7">
      <c r="C3" s="190" t="s">
        <v>457</v>
      </c>
      <c r="D3" s="190"/>
      <c r="E3" s="191"/>
      <c r="G3" s="191"/>
    </row>
    <row r="4" spans="1:7">
      <c r="C4" s="190" t="s">
        <v>459</v>
      </c>
      <c r="D4" s="190"/>
      <c r="E4" s="191"/>
      <c r="G4" s="191"/>
    </row>
    <row r="5" spans="1:7">
      <c r="D5" s="53"/>
    </row>
    <row r="6" spans="1:7">
      <c r="A6" s="429" t="s">
        <v>112</v>
      </c>
      <c r="B6" s="430"/>
      <c r="C6" s="430"/>
      <c r="D6" s="430"/>
      <c r="E6" s="430"/>
      <c r="G6" s="114"/>
    </row>
    <row r="7" spans="1:7" ht="47.25" customHeight="1">
      <c r="A7" s="429" t="s">
        <v>458</v>
      </c>
      <c r="B7" s="429"/>
      <c r="C7" s="429"/>
      <c r="D7" s="429"/>
      <c r="E7" s="429"/>
      <c r="F7" s="429"/>
      <c r="G7" s="114"/>
    </row>
    <row r="8" spans="1:7">
      <c r="A8" s="319"/>
    </row>
    <row r="9" spans="1:7">
      <c r="A9" s="45" t="s">
        <v>72</v>
      </c>
      <c r="B9" s="45" t="s">
        <v>72</v>
      </c>
      <c r="C9" s="45" t="s">
        <v>72</v>
      </c>
      <c r="D9" s="55" t="s">
        <v>72</v>
      </c>
      <c r="E9" s="45"/>
      <c r="G9" s="45"/>
    </row>
    <row r="10" spans="1:7">
      <c r="A10" s="255" t="s">
        <v>73</v>
      </c>
      <c r="B10" s="255" t="s">
        <v>113</v>
      </c>
      <c r="C10" s="256" t="s">
        <v>114</v>
      </c>
      <c r="D10" s="257" t="s">
        <v>74</v>
      </c>
      <c r="E10" s="258" t="s">
        <v>15</v>
      </c>
      <c r="F10" s="351"/>
      <c r="G10" s="258" t="s">
        <v>15</v>
      </c>
    </row>
    <row r="11" spans="1:7">
      <c r="A11" s="255"/>
      <c r="B11" s="255"/>
      <c r="C11" s="256"/>
      <c r="D11" s="257"/>
      <c r="E11" s="350">
        <v>2019</v>
      </c>
      <c r="G11" s="350">
        <v>2020</v>
      </c>
    </row>
    <row r="12" spans="1:7">
      <c r="A12" s="259" t="s">
        <v>185</v>
      </c>
      <c r="B12" s="260" t="s">
        <v>240</v>
      </c>
      <c r="C12" s="195"/>
      <c r="D12" s="196"/>
      <c r="E12" s="332">
        <f>E13+E17+E21+E25+E29+E37+E41+E45</f>
        <v>2245700</v>
      </c>
      <c r="G12" s="332">
        <f>G13+G17+G21+G25+G29+G37+G41+G45</f>
        <v>2260500</v>
      </c>
    </row>
    <row r="13" spans="1:7" ht="31.5">
      <c r="A13" s="261" t="s">
        <v>308</v>
      </c>
      <c r="B13" s="260" t="s">
        <v>242</v>
      </c>
      <c r="C13" s="195"/>
      <c r="D13" s="196"/>
      <c r="E13" s="333">
        <f>E14</f>
        <v>32000</v>
      </c>
      <c r="G13" s="333">
        <f>G14</f>
        <v>32000</v>
      </c>
    </row>
    <row r="14" spans="1:7" ht="94.5">
      <c r="A14" s="154" t="s">
        <v>282</v>
      </c>
      <c r="B14" s="194" t="s">
        <v>317</v>
      </c>
      <c r="C14" s="198"/>
      <c r="D14" s="199"/>
      <c r="E14" s="334">
        <f>E15</f>
        <v>32000</v>
      </c>
      <c r="G14" s="334">
        <f>G15</f>
        <v>32000</v>
      </c>
    </row>
    <row r="15" spans="1:7" ht="31.5">
      <c r="A15" s="262" t="s">
        <v>274</v>
      </c>
      <c r="B15" s="194" t="s">
        <v>318</v>
      </c>
      <c r="C15" s="198">
        <v>200</v>
      </c>
      <c r="D15" s="199"/>
      <c r="E15" s="334">
        <f>E16</f>
        <v>32000</v>
      </c>
      <c r="G15" s="334">
        <f>G16</f>
        <v>32000</v>
      </c>
    </row>
    <row r="16" spans="1:7" ht="47.25">
      <c r="A16" s="263" t="s">
        <v>79</v>
      </c>
      <c r="B16" s="194" t="s">
        <v>318</v>
      </c>
      <c r="C16" s="198">
        <v>200</v>
      </c>
      <c r="D16" s="199" t="s">
        <v>80</v>
      </c>
      <c r="E16" s="334">
        <v>32000</v>
      </c>
      <c r="G16" s="334">
        <v>32000</v>
      </c>
    </row>
    <row r="17" spans="1:7" ht="47.25">
      <c r="A17" s="259" t="s">
        <v>196</v>
      </c>
      <c r="B17" s="260" t="s">
        <v>241</v>
      </c>
      <c r="C17" s="195"/>
      <c r="D17" s="196"/>
      <c r="E17" s="333">
        <f>E19</f>
        <v>22000</v>
      </c>
      <c r="G17" s="333">
        <f>G19</f>
        <v>22000</v>
      </c>
    </row>
    <row r="18" spans="1:7" ht="94.5">
      <c r="A18" s="154" t="s">
        <v>282</v>
      </c>
      <c r="B18" s="146" t="s">
        <v>319</v>
      </c>
      <c r="C18" s="195"/>
      <c r="D18" s="196"/>
      <c r="E18" s="335">
        <f>E19</f>
        <v>22000</v>
      </c>
      <c r="G18" s="335">
        <f>G19</f>
        <v>22000</v>
      </c>
    </row>
    <row r="19" spans="1:7" ht="31.5">
      <c r="A19" s="262" t="s">
        <v>274</v>
      </c>
      <c r="B19" s="194" t="s">
        <v>319</v>
      </c>
      <c r="C19" s="198">
        <v>200</v>
      </c>
      <c r="D19" s="199"/>
      <c r="E19" s="334">
        <f>E20</f>
        <v>22000</v>
      </c>
      <c r="G19" s="334">
        <f>G20</f>
        <v>22000</v>
      </c>
    </row>
    <row r="20" spans="1:7">
      <c r="A20" s="264" t="s">
        <v>89</v>
      </c>
      <c r="B20" s="194" t="s">
        <v>319</v>
      </c>
      <c r="C20" s="198">
        <v>200</v>
      </c>
      <c r="D20" s="199" t="s">
        <v>90</v>
      </c>
      <c r="E20" s="334">
        <v>22000</v>
      </c>
      <c r="G20" s="334">
        <v>22000</v>
      </c>
    </row>
    <row r="21" spans="1:7" ht="47.25">
      <c r="A21" s="265" t="s">
        <v>309</v>
      </c>
      <c r="B21" s="260" t="s">
        <v>239</v>
      </c>
      <c r="C21" s="195"/>
      <c r="D21" s="196"/>
      <c r="E21" s="333">
        <f>E23</f>
        <v>1279600</v>
      </c>
      <c r="G21" s="333">
        <f>G23</f>
        <v>1279600</v>
      </c>
    </row>
    <row r="22" spans="1:7" ht="94.5">
      <c r="A22" s="266" t="s">
        <v>273</v>
      </c>
      <c r="B22" s="146" t="s">
        <v>320</v>
      </c>
      <c r="C22" s="195"/>
      <c r="D22" s="196"/>
      <c r="E22" s="335">
        <f>E23</f>
        <v>1279600</v>
      </c>
      <c r="G22" s="335">
        <f>G23</f>
        <v>1279600</v>
      </c>
    </row>
    <row r="23" spans="1:7" ht="31.5">
      <c r="A23" s="267" t="s">
        <v>274</v>
      </c>
      <c r="B23" s="194" t="s">
        <v>320</v>
      </c>
      <c r="C23" s="198">
        <v>200</v>
      </c>
      <c r="D23" s="199"/>
      <c r="E23" s="334">
        <f>E24</f>
        <v>1279600</v>
      </c>
      <c r="G23" s="334">
        <f>G24</f>
        <v>1279600</v>
      </c>
    </row>
    <row r="24" spans="1:7">
      <c r="A24" s="268" t="s">
        <v>93</v>
      </c>
      <c r="B24" s="194" t="s">
        <v>320</v>
      </c>
      <c r="C24" s="198">
        <v>200</v>
      </c>
      <c r="D24" s="199" t="s">
        <v>94</v>
      </c>
      <c r="E24" s="334">
        <v>1279600</v>
      </c>
      <c r="G24" s="334">
        <v>1279600</v>
      </c>
    </row>
    <row r="25" spans="1:7" ht="47.25">
      <c r="A25" s="269" t="s">
        <v>199</v>
      </c>
      <c r="B25" s="260" t="s">
        <v>243</v>
      </c>
      <c r="C25" s="195"/>
      <c r="D25" s="196"/>
      <c r="E25" s="333">
        <f>E26</f>
        <v>826100</v>
      </c>
      <c r="G25" s="333">
        <f>G26</f>
        <v>850900</v>
      </c>
    </row>
    <row r="26" spans="1:7" ht="94.5">
      <c r="A26" s="154" t="s">
        <v>282</v>
      </c>
      <c r="B26" s="146" t="s">
        <v>349</v>
      </c>
      <c r="C26" s="195"/>
      <c r="D26" s="196"/>
      <c r="E26" s="332">
        <f>E27</f>
        <v>826100</v>
      </c>
      <c r="G26" s="332">
        <f>G27</f>
        <v>850900</v>
      </c>
    </row>
    <row r="27" spans="1:7" ht="52.5" customHeight="1">
      <c r="A27" s="267" t="s">
        <v>274</v>
      </c>
      <c r="B27" s="194" t="s">
        <v>349</v>
      </c>
      <c r="C27" s="198">
        <v>200</v>
      </c>
      <c r="D27" s="199"/>
      <c r="E27" s="334">
        <f>E28</f>
        <v>826100</v>
      </c>
      <c r="G27" s="334">
        <f>G28</f>
        <v>850900</v>
      </c>
    </row>
    <row r="28" spans="1:7">
      <c r="A28" s="268" t="s">
        <v>93</v>
      </c>
      <c r="B28" s="194" t="s">
        <v>349</v>
      </c>
      <c r="C28" s="198">
        <v>200</v>
      </c>
      <c r="D28" s="199" t="s">
        <v>94</v>
      </c>
      <c r="E28" s="334">
        <v>826100</v>
      </c>
      <c r="G28" s="334">
        <v>850900</v>
      </c>
    </row>
    <row r="29" spans="1:7" ht="47.25">
      <c r="A29" s="261" t="s">
        <v>200</v>
      </c>
      <c r="B29" s="260" t="s">
        <v>244</v>
      </c>
      <c r="C29" s="195"/>
      <c r="D29" s="196"/>
      <c r="E29" s="333">
        <f>E30</f>
        <v>5000</v>
      </c>
      <c r="G29" s="333">
        <f>G30</f>
        <v>5000</v>
      </c>
    </row>
    <row r="30" spans="1:7" ht="94.5">
      <c r="A30" s="154" t="s">
        <v>282</v>
      </c>
      <c r="B30" s="146" t="s">
        <v>321</v>
      </c>
      <c r="C30" s="270"/>
      <c r="D30" s="271"/>
      <c r="E30" s="335">
        <f>E31</f>
        <v>5000</v>
      </c>
      <c r="G30" s="335">
        <f>G31</f>
        <v>5000</v>
      </c>
    </row>
    <row r="31" spans="1:7" ht="31.5">
      <c r="A31" s="267" t="s">
        <v>274</v>
      </c>
      <c r="B31" s="135" t="s">
        <v>321</v>
      </c>
      <c r="C31" s="198">
        <v>200</v>
      </c>
      <c r="D31" s="271"/>
      <c r="E31" s="334">
        <v>5000</v>
      </c>
      <c r="G31" s="334">
        <v>5000</v>
      </c>
    </row>
    <row r="32" spans="1:7">
      <c r="A32" s="268" t="s">
        <v>181</v>
      </c>
      <c r="B32" s="135" t="s">
        <v>321</v>
      </c>
      <c r="C32" s="198">
        <v>200</v>
      </c>
      <c r="D32" s="199" t="s">
        <v>180</v>
      </c>
      <c r="E32" s="335">
        <v>5000</v>
      </c>
      <c r="G32" s="335">
        <v>5000</v>
      </c>
    </row>
    <row r="33" spans="1:7" ht="30.75" customHeight="1">
      <c r="A33" s="330" t="s">
        <v>461</v>
      </c>
      <c r="B33" s="146" t="s">
        <v>460</v>
      </c>
      <c r="C33" s="270"/>
      <c r="D33" s="271"/>
      <c r="E33" s="352">
        <v>16382.3</v>
      </c>
      <c r="G33" s="333">
        <v>16417.599999999999</v>
      </c>
    </row>
    <row r="34" spans="1:7" ht="83.25" customHeight="1">
      <c r="A34" s="154" t="s">
        <v>282</v>
      </c>
      <c r="B34" s="146" t="s">
        <v>460</v>
      </c>
      <c r="C34" s="270"/>
      <c r="D34" s="271"/>
      <c r="E34" s="335">
        <v>25600</v>
      </c>
      <c r="G34" s="335">
        <v>25600</v>
      </c>
    </row>
    <row r="35" spans="1:7" ht="30.75" customHeight="1">
      <c r="A35" s="154" t="s">
        <v>463</v>
      </c>
      <c r="B35" s="146" t="s">
        <v>460</v>
      </c>
      <c r="C35" s="270">
        <v>200</v>
      </c>
      <c r="D35" s="271"/>
      <c r="E35" s="335">
        <v>10000</v>
      </c>
      <c r="G35" s="335">
        <v>10000</v>
      </c>
    </row>
    <row r="36" spans="1:7" ht="30.75" customHeight="1">
      <c r="A36" s="154" t="s">
        <v>462</v>
      </c>
      <c r="B36" s="146" t="s">
        <v>460</v>
      </c>
      <c r="C36" s="270">
        <v>200</v>
      </c>
      <c r="D36" s="271"/>
      <c r="E36" s="335">
        <v>15600</v>
      </c>
      <c r="G36" s="335">
        <v>15600</v>
      </c>
    </row>
    <row r="37" spans="1:7" ht="31.5">
      <c r="A37" s="261" t="s">
        <v>197</v>
      </c>
      <c r="B37" s="260" t="s">
        <v>245</v>
      </c>
      <c r="C37" s="195"/>
      <c r="D37" s="196"/>
      <c r="E37" s="333">
        <f>E38</f>
        <v>40000</v>
      </c>
      <c r="G37" s="333">
        <f>G38</f>
        <v>35000</v>
      </c>
    </row>
    <row r="38" spans="1:7" ht="94.5">
      <c r="A38" s="154" t="s">
        <v>282</v>
      </c>
      <c r="B38" s="146" t="s">
        <v>322</v>
      </c>
      <c r="C38" s="195"/>
      <c r="D38" s="196"/>
      <c r="E38" s="335">
        <f>E39</f>
        <v>40000</v>
      </c>
      <c r="G38" s="335">
        <f>G39</f>
        <v>35000</v>
      </c>
    </row>
    <row r="39" spans="1:7" ht="36" customHeight="1">
      <c r="A39" s="267" t="s">
        <v>274</v>
      </c>
      <c r="B39" s="194" t="s">
        <v>322</v>
      </c>
      <c r="C39" s="198">
        <v>200</v>
      </c>
      <c r="D39" s="199"/>
      <c r="E39" s="336">
        <f>E40</f>
        <v>40000</v>
      </c>
      <c r="G39" s="336">
        <f>G40</f>
        <v>35000</v>
      </c>
    </row>
    <row r="40" spans="1:7">
      <c r="A40" s="272" t="s">
        <v>110</v>
      </c>
      <c r="B40" s="194" t="s">
        <v>322</v>
      </c>
      <c r="C40" s="198">
        <v>200</v>
      </c>
      <c r="D40" s="199" t="s">
        <v>111</v>
      </c>
      <c r="E40" s="336">
        <v>40000</v>
      </c>
      <c r="G40" s="336">
        <v>35000</v>
      </c>
    </row>
    <row r="41" spans="1:7" ht="47.25">
      <c r="A41" s="273" t="s">
        <v>307</v>
      </c>
      <c r="B41" s="274" t="s">
        <v>246</v>
      </c>
      <c r="C41" s="275"/>
      <c r="D41" s="276"/>
      <c r="E41" s="333">
        <f>E43</f>
        <v>40000</v>
      </c>
      <c r="G41" s="333">
        <f>G43</f>
        <v>35000</v>
      </c>
    </row>
    <row r="42" spans="1:7" ht="94.5">
      <c r="A42" s="154" t="s">
        <v>282</v>
      </c>
      <c r="B42" s="277" t="s">
        <v>348</v>
      </c>
      <c r="C42" s="275"/>
      <c r="D42" s="276"/>
      <c r="E42" s="335">
        <f>E43</f>
        <v>40000</v>
      </c>
      <c r="G42" s="335">
        <f>G43</f>
        <v>35000</v>
      </c>
    </row>
    <row r="43" spans="1:7" ht="39" customHeight="1">
      <c r="A43" s="267" t="s">
        <v>274</v>
      </c>
      <c r="B43" s="197" t="s">
        <v>348</v>
      </c>
      <c r="C43" s="198">
        <v>200</v>
      </c>
      <c r="D43" s="199"/>
      <c r="E43" s="336">
        <f>E44</f>
        <v>40000</v>
      </c>
      <c r="G43" s="336">
        <f>G44</f>
        <v>35000</v>
      </c>
    </row>
    <row r="44" spans="1:7">
      <c r="A44" s="278" t="s">
        <v>97</v>
      </c>
      <c r="B44" s="197" t="s">
        <v>348</v>
      </c>
      <c r="C44" s="198">
        <v>200</v>
      </c>
      <c r="D44" s="199" t="s">
        <v>98</v>
      </c>
      <c r="E44" s="336">
        <v>40000</v>
      </c>
      <c r="G44" s="336">
        <v>35000</v>
      </c>
    </row>
    <row r="45" spans="1:7" ht="47.25">
      <c r="A45" s="261" t="s">
        <v>237</v>
      </c>
      <c r="B45" s="274" t="s">
        <v>247</v>
      </c>
      <c r="C45" s="275"/>
      <c r="D45" s="276"/>
      <c r="E45" s="333">
        <f>E46</f>
        <v>1000</v>
      </c>
      <c r="G45" s="333">
        <f>G46</f>
        <v>1000</v>
      </c>
    </row>
    <row r="46" spans="1:7" ht="94.5">
      <c r="A46" s="154" t="s">
        <v>282</v>
      </c>
      <c r="B46" s="277" t="s">
        <v>324</v>
      </c>
      <c r="C46" s="275"/>
      <c r="D46" s="276"/>
      <c r="E46" s="335">
        <f>E47</f>
        <v>1000</v>
      </c>
      <c r="G46" s="335">
        <f>G47</f>
        <v>1000</v>
      </c>
    </row>
    <row r="47" spans="1:7" ht="31.5">
      <c r="A47" s="267" t="s">
        <v>274</v>
      </c>
      <c r="B47" s="197" t="s">
        <v>323</v>
      </c>
      <c r="C47" s="198">
        <v>200</v>
      </c>
      <c r="D47" s="199"/>
      <c r="E47" s="336">
        <f>E48</f>
        <v>1000</v>
      </c>
      <c r="G47" s="336">
        <f>G48</f>
        <v>1000</v>
      </c>
    </row>
    <row r="48" spans="1:7" ht="47.25">
      <c r="A48" s="268" t="s">
        <v>238</v>
      </c>
      <c r="B48" s="194" t="s">
        <v>324</v>
      </c>
      <c r="C48" s="198">
        <v>200</v>
      </c>
      <c r="D48" s="199" t="s">
        <v>88</v>
      </c>
      <c r="E48" s="336">
        <v>1000</v>
      </c>
      <c r="G48" s="336">
        <v>1000</v>
      </c>
    </row>
    <row r="49" spans="1:7">
      <c r="A49" s="261" t="s">
        <v>276</v>
      </c>
      <c r="B49" s="300" t="s">
        <v>257</v>
      </c>
      <c r="C49" s="275"/>
      <c r="D49" s="276"/>
      <c r="E49" s="346">
        <f>E50+E53</f>
        <v>240000</v>
      </c>
      <c r="G49" s="346">
        <f>G50+G53</f>
        <v>235000</v>
      </c>
    </row>
    <row r="50" spans="1:7">
      <c r="A50" s="268" t="s">
        <v>418</v>
      </c>
      <c r="B50" s="194" t="s">
        <v>417</v>
      </c>
      <c r="C50" s="198"/>
      <c r="D50" s="199"/>
      <c r="E50" s="336">
        <v>200000</v>
      </c>
      <c r="G50" s="336">
        <v>200000</v>
      </c>
    </row>
    <row r="51" spans="1:7" ht="31.5">
      <c r="A51" s="267" t="s">
        <v>274</v>
      </c>
      <c r="B51" s="194" t="s">
        <v>419</v>
      </c>
      <c r="C51" s="198">
        <v>200</v>
      </c>
      <c r="D51" s="199"/>
      <c r="E51" s="336">
        <v>200000</v>
      </c>
      <c r="G51" s="336">
        <v>200000</v>
      </c>
    </row>
    <row r="52" spans="1:7" ht="31.5">
      <c r="A52" s="268" t="s">
        <v>468</v>
      </c>
      <c r="B52" s="194" t="s">
        <v>419</v>
      </c>
      <c r="C52" s="198">
        <v>200</v>
      </c>
      <c r="D52" s="199" t="s">
        <v>98</v>
      </c>
      <c r="E52" s="336">
        <v>200000</v>
      </c>
      <c r="G52" s="336">
        <v>200000</v>
      </c>
    </row>
    <row r="53" spans="1:7">
      <c r="A53" s="261" t="s">
        <v>276</v>
      </c>
      <c r="B53" s="300" t="s">
        <v>257</v>
      </c>
      <c r="C53" s="275"/>
      <c r="D53" s="276"/>
      <c r="E53" s="341">
        <v>40000</v>
      </c>
      <c r="G53" s="341">
        <v>35000</v>
      </c>
    </row>
    <row r="54" spans="1:7" ht="31.5">
      <c r="A54" s="268" t="s">
        <v>464</v>
      </c>
      <c r="B54" s="194" t="s">
        <v>421</v>
      </c>
      <c r="C54" s="198"/>
      <c r="D54" s="199"/>
      <c r="E54" s="336">
        <v>40000</v>
      </c>
      <c r="G54" s="336">
        <v>35000</v>
      </c>
    </row>
    <row r="55" spans="1:7" ht="31.5">
      <c r="A55" s="267" t="s">
        <v>274</v>
      </c>
      <c r="B55" s="194" t="s">
        <v>423</v>
      </c>
      <c r="C55" s="198">
        <v>200</v>
      </c>
      <c r="D55" s="199"/>
      <c r="E55" s="336">
        <v>40000</v>
      </c>
      <c r="G55" s="336">
        <v>35000</v>
      </c>
    </row>
    <row r="56" spans="1:7">
      <c r="A56" s="268" t="s">
        <v>462</v>
      </c>
      <c r="B56" s="194" t="s">
        <v>423</v>
      </c>
      <c r="C56" s="198">
        <v>200</v>
      </c>
      <c r="D56" s="199" t="s">
        <v>98</v>
      </c>
      <c r="E56" s="336">
        <v>40000</v>
      </c>
      <c r="G56" s="336">
        <v>35000</v>
      </c>
    </row>
    <row r="57" spans="1:7">
      <c r="A57" s="279" t="s">
        <v>276</v>
      </c>
      <c r="B57" s="280" t="s">
        <v>278</v>
      </c>
      <c r="C57" s="198"/>
      <c r="D57" s="199"/>
      <c r="E57" s="333">
        <f>E58</f>
        <v>115600</v>
      </c>
      <c r="G57" s="333">
        <f>G58</f>
        <v>119900</v>
      </c>
    </row>
    <row r="58" spans="1:7" ht="47.25">
      <c r="A58" s="281" t="s">
        <v>128</v>
      </c>
      <c r="B58" s="282" t="s">
        <v>249</v>
      </c>
      <c r="C58" s="283"/>
      <c r="D58" s="284"/>
      <c r="E58" s="337">
        <f>E59+E61</f>
        <v>115600</v>
      </c>
      <c r="F58" s="86"/>
      <c r="G58" s="337">
        <f>G59+G61</f>
        <v>119900</v>
      </c>
    </row>
    <row r="59" spans="1:7">
      <c r="A59" s="285" t="s">
        <v>130</v>
      </c>
      <c r="B59" s="141" t="s">
        <v>249</v>
      </c>
      <c r="C59" s="286">
        <v>100</v>
      </c>
      <c r="D59" s="287" t="s">
        <v>129</v>
      </c>
      <c r="E59" s="334">
        <v>106200</v>
      </c>
      <c r="F59" s="86"/>
      <c r="G59" s="334">
        <v>109500</v>
      </c>
    </row>
    <row r="60" spans="1:7" ht="31.5">
      <c r="A60" s="267" t="s">
        <v>274</v>
      </c>
      <c r="B60" s="141" t="s">
        <v>249</v>
      </c>
      <c r="C60" s="286"/>
      <c r="D60" s="287"/>
      <c r="E60" s="338">
        <f>E61</f>
        <v>9400</v>
      </c>
      <c r="F60" s="86"/>
      <c r="G60" s="338">
        <f>G61</f>
        <v>10400</v>
      </c>
    </row>
    <row r="61" spans="1:7">
      <c r="A61" s="285" t="s">
        <v>130</v>
      </c>
      <c r="B61" s="141" t="s">
        <v>249</v>
      </c>
      <c r="C61" s="286">
        <v>200</v>
      </c>
      <c r="D61" s="287" t="s">
        <v>129</v>
      </c>
      <c r="E61" s="339">
        <v>9400</v>
      </c>
      <c r="F61" s="86"/>
      <c r="G61" s="339">
        <v>10400</v>
      </c>
    </row>
    <row r="62" spans="1:7">
      <c r="A62" s="288" t="s">
        <v>276</v>
      </c>
      <c r="B62" s="289" t="s">
        <v>260</v>
      </c>
      <c r="C62" s="290"/>
      <c r="D62" s="291"/>
      <c r="E62" s="340">
        <f>E63+E74</f>
        <v>700</v>
      </c>
      <c r="F62" s="86"/>
      <c r="G62" s="340">
        <f>G63+G74</f>
        <v>700</v>
      </c>
    </row>
    <row r="63" spans="1:7" ht="110.25">
      <c r="A63" s="292" t="s">
        <v>201</v>
      </c>
      <c r="B63" s="282" t="s">
        <v>248</v>
      </c>
      <c r="C63" s="195"/>
      <c r="D63" s="196"/>
      <c r="E63" s="332">
        <f>E64</f>
        <v>700</v>
      </c>
      <c r="F63" s="86"/>
      <c r="G63" s="332">
        <f>G64</f>
        <v>700</v>
      </c>
    </row>
    <row r="64" spans="1:7" ht="31.5">
      <c r="A64" s="267" t="s">
        <v>274</v>
      </c>
      <c r="B64" s="141" t="s">
        <v>248</v>
      </c>
      <c r="C64" s="198">
        <v>200</v>
      </c>
      <c r="D64" s="199"/>
      <c r="E64" s="334">
        <f>E65</f>
        <v>700</v>
      </c>
      <c r="F64" s="86"/>
      <c r="G64" s="334">
        <f>G65</f>
        <v>700</v>
      </c>
    </row>
    <row r="65" spans="1:7">
      <c r="A65" s="285" t="s">
        <v>187</v>
      </c>
      <c r="B65" s="141" t="s">
        <v>248</v>
      </c>
      <c r="C65" s="198">
        <v>200</v>
      </c>
      <c r="D65" s="199" t="s">
        <v>179</v>
      </c>
      <c r="E65" s="334">
        <v>700</v>
      </c>
      <c r="F65" s="86"/>
      <c r="G65" s="334">
        <v>700</v>
      </c>
    </row>
    <row r="66" spans="1:7">
      <c r="A66" s="288" t="s">
        <v>276</v>
      </c>
      <c r="B66" s="141" t="s">
        <v>421</v>
      </c>
      <c r="C66" s="198"/>
      <c r="D66" s="199"/>
      <c r="E66" s="346">
        <v>50000</v>
      </c>
      <c r="F66" s="86"/>
      <c r="G66" s="346">
        <v>50000</v>
      </c>
    </row>
    <row r="67" spans="1:7" ht="31.5">
      <c r="A67" s="285" t="s">
        <v>464</v>
      </c>
      <c r="B67" s="141" t="s">
        <v>421</v>
      </c>
      <c r="C67" s="198"/>
      <c r="D67" s="199"/>
      <c r="E67" s="334">
        <v>50000</v>
      </c>
      <c r="F67" s="86"/>
      <c r="G67" s="334">
        <v>50000</v>
      </c>
    </row>
    <row r="68" spans="1:7" ht="31.5">
      <c r="A68" s="267" t="s">
        <v>274</v>
      </c>
      <c r="B68" s="141" t="s">
        <v>465</v>
      </c>
      <c r="C68" s="198">
        <v>200</v>
      </c>
      <c r="D68" s="199"/>
      <c r="E68" s="334">
        <v>50000</v>
      </c>
      <c r="F68" s="86"/>
      <c r="G68" s="334">
        <v>50000</v>
      </c>
    </row>
    <row r="69" spans="1:7">
      <c r="A69" s="285" t="s">
        <v>462</v>
      </c>
      <c r="B69" s="141"/>
      <c r="C69" s="198">
        <v>200</v>
      </c>
      <c r="D69" s="199" t="s">
        <v>179</v>
      </c>
      <c r="E69" s="334">
        <v>50000</v>
      </c>
      <c r="F69" s="86"/>
      <c r="G69" s="334">
        <v>50000</v>
      </c>
    </row>
    <row r="70" spans="1:7" ht="31.5">
      <c r="A70" s="293" t="s">
        <v>117</v>
      </c>
      <c r="B70" s="294" t="s">
        <v>252</v>
      </c>
      <c r="C70" s="295"/>
      <c r="D70" s="296"/>
      <c r="E70" s="333">
        <f>E72</f>
        <v>598328.02</v>
      </c>
      <c r="F70" s="86"/>
      <c r="G70" s="333">
        <f>G72</f>
        <v>598328.02</v>
      </c>
    </row>
    <row r="71" spans="1:7" ht="94.5">
      <c r="A71" s="154" t="s">
        <v>282</v>
      </c>
      <c r="B71" s="146" t="s">
        <v>325</v>
      </c>
      <c r="C71" s="295"/>
      <c r="D71" s="296"/>
      <c r="E71" s="335">
        <f>E72</f>
        <v>598328.02</v>
      </c>
      <c r="F71" s="86"/>
      <c r="G71" s="335">
        <f>G72</f>
        <v>598328.02</v>
      </c>
    </row>
    <row r="72" spans="1:7">
      <c r="A72" s="285" t="s">
        <v>277</v>
      </c>
      <c r="B72" s="194" t="s">
        <v>325</v>
      </c>
      <c r="C72" s="198">
        <v>500</v>
      </c>
      <c r="D72" s="199"/>
      <c r="E72" s="334">
        <f>E73</f>
        <v>598328.02</v>
      </c>
      <c r="F72" s="86"/>
      <c r="G72" s="334">
        <f>G73</f>
        <v>598328.02</v>
      </c>
    </row>
    <row r="73" spans="1:7" ht="47.25">
      <c r="A73" s="285" t="s">
        <v>81</v>
      </c>
      <c r="B73" s="194" t="s">
        <v>325</v>
      </c>
      <c r="C73" s="198">
        <v>500</v>
      </c>
      <c r="D73" s="199" t="s">
        <v>82</v>
      </c>
      <c r="E73" s="334">
        <v>598328.02</v>
      </c>
      <c r="F73" s="86"/>
      <c r="G73" s="334">
        <v>598328.02</v>
      </c>
    </row>
    <row r="74" spans="1:7">
      <c r="A74" s="259" t="s">
        <v>385</v>
      </c>
      <c r="B74" s="260" t="s">
        <v>378</v>
      </c>
      <c r="C74" s="297"/>
      <c r="D74" s="298"/>
      <c r="E74" s="332">
        <f>E77+E80</f>
        <v>0</v>
      </c>
      <c r="F74" s="86"/>
      <c r="G74" s="332">
        <f>G77+G80</f>
        <v>0</v>
      </c>
    </row>
    <row r="75" spans="1:7" ht="94.5">
      <c r="A75" s="154" t="s">
        <v>282</v>
      </c>
      <c r="B75" s="194" t="s">
        <v>377</v>
      </c>
      <c r="C75" s="198"/>
      <c r="D75" s="199"/>
      <c r="E75" s="334">
        <f>E76</f>
        <v>0</v>
      </c>
      <c r="F75" s="86"/>
      <c r="G75" s="334">
        <f>G76</f>
        <v>0</v>
      </c>
    </row>
    <row r="76" spans="1:7" ht="31.5">
      <c r="A76" s="267" t="s">
        <v>274</v>
      </c>
      <c r="B76" s="194" t="s">
        <v>377</v>
      </c>
      <c r="C76" s="198">
        <v>200</v>
      </c>
      <c r="D76" s="199"/>
      <c r="E76" s="334">
        <f>E77</f>
        <v>0</v>
      </c>
      <c r="F76" s="86"/>
      <c r="G76" s="334">
        <f>G77</f>
        <v>0</v>
      </c>
    </row>
    <row r="77" spans="1:7">
      <c r="A77" s="299" t="s">
        <v>384</v>
      </c>
      <c r="B77" s="280" t="s">
        <v>377</v>
      </c>
      <c r="C77" s="195">
        <v>200</v>
      </c>
      <c r="D77" s="196" t="s">
        <v>379</v>
      </c>
      <c r="E77" s="342">
        <v>0</v>
      </c>
      <c r="F77" s="86"/>
      <c r="G77" s="342">
        <v>0</v>
      </c>
    </row>
    <row r="78" spans="1:7" ht="94.5">
      <c r="A78" s="154" t="s">
        <v>282</v>
      </c>
      <c r="B78" s="194" t="s">
        <v>380</v>
      </c>
      <c r="C78" s="198"/>
      <c r="D78" s="199"/>
      <c r="E78" s="334">
        <f>E79</f>
        <v>0</v>
      </c>
      <c r="F78" s="86"/>
      <c r="G78" s="334">
        <f>G79</f>
        <v>0</v>
      </c>
    </row>
    <row r="79" spans="1:7" ht="31.5">
      <c r="A79" s="267" t="s">
        <v>274</v>
      </c>
      <c r="B79" s="194" t="s">
        <v>380</v>
      </c>
      <c r="C79" s="198">
        <v>200</v>
      </c>
      <c r="D79" s="199"/>
      <c r="E79" s="334">
        <f>E80</f>
        <v>0</v>
      </c>
      <c r="F79" s="86"/>
      <c r="G79" s="334">
        <f>G80</f>
        <v>0</v>
      </c>
    </row>
    <row r="80" spans="1:7" ht="31.5">
      <c r="A80" s="299" t="s">
        <v>386</v>
      </c>
      <c r="B80" s="194" t="s">
        <v>380</v>
      </c>
      <c r="C80" s="195">
        <v>200</v>
      </c>
      <c r="D80" s="196" t="s">
        <v>379</v>
      </c>
      <c r="E80" s="342">
        <v>0</v>
      </c>
      <c r="F80" s="86"/>
      <c r="G80" s="342">
        <v>0</v>
      </c>
    </row>
    <row r="81" spans="1:7">
      <c r="A81" s="299" t="s">
        <v>262</v>
      </c>
      <c r="B81" s="280" t="s">
        <v>257</v>
      </c>
      <c r="C81" s="195"/>
      <c r="D81" s="196"/>
      <c r="E81" s="342"/>
      <c r="F81" s="86"/>
      <c r="G81" s="342"/>
    </row>
    <row r="82" spans="1:7" ht="31.5">
      <c r="A82" s="293" t="s">
        <v>279</v>
      </c>
      <c r="B82" s="300" t="s">
        <v>326</v>
      </c>
      <c r="C82" s="295"/>
      <c r="D82" s="296"/>
      <c r="E82" s="333">
        <f>E83</f>
        <v>5000</v>
      </c>
      <c r="F82" s="86"/>
      <c r="G82" s="333">
        <f>G83</f>
        <v>5000</v>
      </c>
    </row>
    <row r="83" spans="1:7">
      <c r="A83" s="200" t="s">
        <v>280</v>
      </c>
      <c r="B83" s="194" t="s">
        <v>326</v>
      </c>
      <c r="C83" s="198">
        <v>800</v>
      </c>
      <c r="D83" s="199"/>
      <c r="E83" s="334">
        <f>E84</f>
        <v>5000</v>
      </c>
      <c r="F83" s="86"/>
      <c r="G83" s="334">
        <f>G84</f>
        <v>5000</v>
      </c>
    </row>
    <row r="84" spans="1:7">
      <c r="A84" s="285" t="s">
        <v>83</v>
      </c>
      <c r="B84" s="194" t="s">
        <v>326</v>
      </c>
      <c r="C84" s="198">
        <v>800</v>
      </c>
      <c r="D84" s="199" t="s">
        <v>84</v>
      </c>
      <c r="E84" s="334">
        <v>5000</v>
      </c>
      <c r="F84" s="86"/>
      <c r="G84" s="334">
        <v>5000</v>
      </c>
    </row>
    <row r="85" spans="1:7">
      <c r="A85" s="293" t="s">
        <v>115</v>
      </c>
      <c r="B85" s="294" t="s">
        <v>250</v>
      </c>
      <c r="C85" s="295"/>
      <c r="D85" s="296" t="s">
        <v>78</v>
      </c>
      <c r="E85" s="333">
        <f>E86</f>
        <v>706000</v>
      </c>
      <c r="F85" s="86"/>
      <c r="G85" s="333">
        <f>G86</f>
        <v>701000</v>
      </c>
    </row>
    <row r="86" spans="1:7" ht="34.5" customHeight="1">
      <c r="A86" s="151" t="s">
        <v>275</v>
      </c>
      <c r="B86" s="194" t="s">
        <v>328</v>
      </c>
      <c r="C86" s="198"/>
      <c r="D86" s="199"/>
      <c r="E86" s="334">
        <f>E87</f>
        <v>706000</v>
      </c>
      <c r="F86" s="86"/>
      <c r="G86" s="334">
        <f>G87</f>
        <v>701000</v>
      </c>
    </row>
    <row r="87" spans="1:7" ht="63">
      <c r="A87" s="200" t="s">
        <v>288</v>
      </c>
      <c r="B87" s="194" t="s">
        <v>328</v>
      </c>
      <c r="C87" s="198">
        <v>100</v>
      </c>
      <c r="D87" s="199" t="s">
        <v>78</v>
      </c>
      <c r="E87" s="334">
        <v>706000</v>
      </c>
      <c r="F87" s="86"/>
      <c r="G87" s="334">
        <v>701000</v>
      </c>
    </row>
    <row r="88" spans="1:7" ht="47.25">
      <c r="A88" s="301" t="s">
        <v>79</v>
      </c>
      <c r="B88" s="294" t="s">
        <v>251</v>
      </c>
      <c r="C88" s="295"/>
      <c r="D88" s="296" t="s">
        <v>80</v>
      </c>
      <c r="E88" s="333">
        <f>E90+E92+E94</f>
        <v>2101108.98</v>
      </c>
      <c r="F88" s="88"/>
      <c r="G88" s="333">
        <f>G90+G92+G94</f>
        <v>2189981.98</v>
      </c>
    </row>
    <row r="89" spans="1:7" ht="35.25" customHeight="1">
      <c r="A89" s="302" t="s">
        <v>275</v>
      </c>
      <c r="B89" s="194" t="s">
        <v>329</v>
      </c>
      <c r="C89" s="198"/>
      <c r="D89" s="199"/>
      <c r="E89" s="334">
        <f>E90</f>
        <v>1656871.98</v>
      </c>
      <c r="G89" s="334">
        <f>G90</f>
        <v>1745744.98</v>
      </c>
    </row>
    <row r="90" spans="1:7" ht="63">
      <c r="A90" s="200" t="s">
        <v>288</v>
      </c>
      <c r="B90" s="194" t="s">
        <v>329</v>
      </c>
      <c r="C90" s="198">
        <v>100</v>
      </c>
      <c r="D90" s="199" t="s">
        <v>80</v>
      </c>
      <c r="E90" s="334">
        <v>1656871.98</v>
      </c>
      <c r="G90" s="334">
        <v>1745744.98</v>
      </c>
    </row>
    <row r="91" spans="1:7" ht="31.5">
      <c r="A91" s="151" t="s">
        <v>281</v>
      </c>
      <c r="B91" s="194" t="s">
        <v>330</v>
      </c>
      <c r="C91" s="198"/>
      <c r="D91" s="199"/>
      <c r="E91" s="334">
        <f>E92</f>
        <v>404237</v>
      </c>
      <c r="G91" s="334">
        <f>G92</f>
        <v>404237</v>
      </c>
    </row>
    <row r="92" spans="1:7" ht="31.5">
      <c r="A92" s="267" t="s">
        <v>274</v>
      </c>
      <c r="B92" s="194" t="s">
        <v>330</v>
      </c>
      <c r="C92" s="198">
        <v>200</v>
      </c>
      <c r="D92" s="199" t="s">
        <v>381</v>
      </c>
      <c r="E92" s="334">
        <v>404237</v>
      </c>
      <c r="G92" s="334">
        <v>404237</v>
      </c>
    </row>
    <row r="93" spans="1:7" ht="78.75">
      <c r="A93" s="303" t="s">
        <v>282</v>
      </c>
      <c r="B93" s="194" t="s">
        <v>331</v>
      </c>
      <c r="C93" s="198"/>
      <c r="D93" s="199"/>
      <c r="E93" s="334">
        <f>E94</f>
        <v>40000</v>
      </c>
      <c r="G93" s="334">
        <f>G94</f>
        <v>40000</v>
      </c>
    </row>
    <row r="94" spans="1:7">
      <c r="A94" s="285" t="s">
        <v>280</v>
      </c>
      <c r="B94" s="194" t="s">
        <v>331</v>
      </c>
      <c r="C94" s="198">
        <v>800</v>
      </c>
      <c r="D94" s="199"/>
      <c r="E94" s="334">
        <f>E95</f>
        <v>40000</v>
      </c>
      <c r="G94" s="334">
        <f>G95</f>
        <v>40000</v>
      </c>
    </row>
    <row r="95" spans="1:7" ht="47.25">
      <c r="A95" s="285" t="s">
        <v>79</v>
      </c>
      <c r="B95" s="194" t="s">
        <v>331</v>
      </c>
      <c r="C95" s="198">
        <v>800</v>
      </c>
      <c r="D95" s="199" t="s">
        <v>80</v>
      </c>
      <c r="E95" s="334">
        <v>40000</v>
      </c>
      <c r="G95" s="334">
        <v>40000</v>
      </c>
    </row>
    <row r="96" spans="1:7">
      <c r="A96" s="299" t="s">
        <v>276</v>
      </c>
      <c r="B96" s="280" t="s">
        <v>257</v>
      </c>
      <c r="C96" s="195"/>
      <c r="D96" s="196"/>
      <c r="E96" s="333">
        <f>E97</f>
        <v>1208000</v>
      </c>
      <c r="G96" s="333">
        <f>G97</f>
        <v>1203000</v>
      </c>
    </row>
    <row r="97" spans="1:7" ht="31.5">
      <c r="A97" s="293" t="s">
        <v>174</v>
      </c>
      <c r="B97" s="294" t="s">
        <v>253</v>
      </c>
      <c r="C97" s="295"/>
      <c r="D97" s="296"/>
      <c r="E97" s="337">
        <f>E98+E100+E103+E106</f>
        <v>1208000</v>
      </c>
      <c r="G97" s="337">
        <f>G98+G100+G103+G106</f>
        <v>1203000</v>
      </c>
    </row>
    <row r="98" spans="1:7" ht="47.25">
      <c r="A98" s="151" t="s">
        <v>283</v>
      </c>
      <c r="B98" s="146" t="s">
        <v>332</v>
      </c>
      <c r="C98" s="295"/>
      <c r="D98" s="296"/>
      <c r="E98" s="337">
        <f>E99</f>
        <v>777000</v>
      </c>
      <c r="G98" s="337">
        <f>G99</f>
        <v>767000</v>
      </c>
    </row>
    <row r="99" spans="1:7">
      <c r="A99" s="285" t="s">
        <v>105</v>
      </c>
      <c r="B99" s="194" t="s">
        <v>332</v>
      </c>
      <c r="C99" s="198">
        <v>100</v>
      </c>
      <c r="D99" s="199"/>
      <c r="E99" s="334">
        <v>777000</v>
      </c>
      <c r="G99" s="334">
        <v>767000</v>
      </c>
    </row>
    <row r="100" spans="1:7" ht="47.25">
      <c r="A100" s="200" t="s">
        <v>284</v>
      </c>
      <c r="B100" s="194" t="s">
        <v>333</v>
      </c>
      <c r="C100" s="198"/>
      <c r="D100" s="199"/>
      <c r="E100" s="334">
        <f>E101</f>
        <v>155000</v>
      </c>
      <c r="G100" s="334">
        <f>G101</f>
        <v>155000</v>
      </c>
    </row>
    <row r="101" spans="1:7" ht="31.5">
      <c r="A101" s="267" t="s">
        <v>274</v>
      </c>
      <c r="B101" s="194" t="s">
        <v>334</v>
      </c>
      <c r="C101" s="198">
        <v>200</v>
      </c>
      <c r="D101" s="199"/>
      <c r="E101" s="334">
        <f>E102</f>
        <v>155000</v>
      </c>
      <c r="G101" s="334">
        <f>G102</f>
        <v>155000</v>
      </c>
    </row>
    <row r="102" spans="1:7">
      <c r="A102" s="285" t="s">
        <v>105</v>
      </c>
      <c r="B102" s="194" t="s">
        <v>334</v>
      </c>
      <c r="C102" s="198">
        <v>200</v>
      </c>
      <c r="D102" s="199" t="s">
        <v>106</v>
      </c>
      <c r="E102" s="334">
        <v>155000</v>
      </c>
      <c r="G102" s="334">
        <v>155000</v>
      </c>
    </row>
    <row r="103" spans="1:7" ht="94.5">
      <c r="A103" s="304" t="s">
        <v>282</v>
      </c>
      <c r="B103" s="194" t="s">
        <v>335</v>
      </c>
      <c r="C103" s="198"/>
      <c r="D103" s="199"/>
      <c r="E103" s="334">
        <f>E104</f>
        <v>7000</v>
      </c>
      <c r="G103" s="334">
        <f>G104</f>
        <v>7000</v>
      </c>
    </row>
    <row r="104" spans="1:7">
      <c r="A104" s="305" t="s">
        <v>280</v>
      </c>
      <c r="B104" s="194" t="s">
        <v>335</v>
      </c>
      <c r="C104" s="198">
        <v>800</v>
      </c>
      <c r="D104" s="199"/>
      <c r="E104" s="334">
        <f>E105</f>
        <v>7000</v>
      </c>
      <c r="G104" s="334">
        <f>G105</f>
        <v>7000</v>
      </c>
    </row>
    <row r="105" spans="1:7">
      <c r="A105" s="285" t="s">
        <v>105</v>
      </c>
      <c r="B105" s="194" t="s">
        <v>335</v>
      </c>
      <c r="C105" s="198">
        <v>800</v>
      </c>
      <c r="D105" s="199" t="s">
        <v>106</v>
      </c>
      <c r="E105" s="334">
        <v>7000</v>
      </c>
      <c r="G105" s="334">
        <v>7000</v>
      </c>
    </row>
    <row r="106" spans="1:7">
      <c r="A106" s="299" t="s">
        <v>262</v>
      </c>
      <c r="B106" s="280" t="s">
        <v>257</v>
      </c>
      <c r="C106" s="198"/>
      <c r="D106" s="199"/>
      <c r="E106" s="342">
        <f>E107</f>
        <v>269000</v>
      </c>
      <c r="G106" s="342">
        <f>G107</f>
        <v>274000</v>
      </c>
    </row>
    <row r="107" spans="1:7" ht="31.5">
      <c r="A107" s="293" t="s">
        <v>170</v>
      </c>
      <c r="B107" s="294" t="s">
        <v>254</v>
      </c>
      <c r="C107" s="198"/>
      <c r="D107" s="199"/>
      <c r="E107" s="337">
        <f>E108+E110</f>
        <v>269000</v>
      </c>
      <c r="G107" s="337">
        <f>G108+G110</f>
        <v>274000</v>
      </c>
    </row>
    <row r="108" spans="1:7" ht="47.25">
      <c r="A108" s="151" t="s">
        <v>283</v>
      </c>
      <c r="B108" s="194" t="s">
        <v>336</v>
      </c>
      <c r="C108" s="198"/>
      <c r="D108" s="199"/>
      <c r="E108" s="337">
        <f>E109</f>
        <v>265000</v>
      </c>
      <c r="G108" s="337">
        <f>G109</f>
        <v>270000</v>
      </c>
    </row>
    <row r="109" spans="1:7">
      <c r="A109" s="285" t="s">
        <v>171</v>
      </c>
      <c r="B109" s="194" t="s">
        <v>336</v>
      </c>
      <c r="C109" s="198">
        <v>100</v>
      </c>
      <c r="D109" s="199" t="s">
        <v>106</v>
      </c>
      <c r="E109" s="334">
        <v>265000</v>
      </c>
      <c r="G109" s="334">
        <v>270000</v>
      </c>
    </row>
    <row r="110" spans="1:7" ht="47.25">
      <c r="A110" s="200" t="s">
        <v>284</v>
      </c>
      <c r="B110" s="194" t="s">
        <v>337</v>
      </c>
      <c r="C110" s="198"/>
      <c r="D110" s="199"/>
      <c r="E110" s="334">
        <f>E111</f>
        <v>4000</v>
      </c>
      <c r="G110" s="334">
        <f>G111</f>
        <v>4000</v>
      </c>
    </row>
    <row r="111" spans="1:7" ht="31.5">
      <c r="A111" s="267" t="s">
        <v>274</v>
      </c>
      <c r="B111" s="194" t="s">
        <v>337</v>
      </c>
      <c r="C111" s="198">
        <v>200</v>
      </c>
      <c r="D111" s="199"/>
      <c r="E111" s="334">
        <f>E112</f>
        <v>4000</v>
      </c>
      <c r="G111" s="334">
        <f>G112</f>
        <v>4000</v>
      </c>
    </row>
    <row r="112" spans="1:7">
      <c r="A112" s="285" t="s">
        <v>171</v>
      </c>
      <c r="B112" s="194" t="s">
        <v>337</v>
      </c>
      <c r="C112" s="198">
        <v>200</v>
      </c>
      <c r="D112" s="199" t="s">
        <v>106</v>
      </c>
      <c r="E112" s="334">
        <v>4000</v>
      </c>
      <c r="G112" s="334">
        <v>4000</v>
      </c>
    </row>
    <row r="113" spans="1:7">
      <c r="A113" s="299" t="s">
        <v>262</v>
      </c>
      <c r="B113" s="280" t="s">
        <v>257</v>
      </c>
      <c r="C113" s="198"/>
      <c r="D113" s="199"/>
      <c r="E113" s="342">
        <f>E114</f>
        <v>471000</v>
      </c>
      <c r="G113" s="342">
        <f>G114</f>
        <v>461000</v>
      </c>
    </row>
    <row r="114" spans="1:7" ht="63">
      <c r="A114" s="261" t="s">
        <v>184</v>
      </c>
      <c r="B114" s="260" t="s">
        <v>255</v>
      </c>
      <c r="C114" s="195"/>
      <c r="D114" s="196"/>
      <c r="E114" s="333">
        <f>E115</f>
        <v>471000</v>
      </c>
      <c r="G114" s="333">
        <f>G115</f>
        <v>461000</v>
      </c>
    </row>
    <row r="115" spans="1:7">
      <c r="A115" s="306" t="s">
        <v>182</v>
      </c>
      <c r="B115" s="260"/>
      <c r="C115" s="195"/>
      <c r="D115" s="196"/>
      <c r="E115" s="332">
        <f>E116+E118+E121</f>
        <v>471000</v>
      </c>
      <c r="G115" s="332">
        <f>G116+G118+G121</f>
        <v>461000</v>
      </c>
    </row>
    <row r="116" spans="1:7" ht="47.25">
      <c r="A116" s="151" t="s">
        <v>283</v>
      </c>
      <c r="B116" s="194" t="s">
        <v>338</v>
      </c>
      <c r="C116" s="195"/>
      <c r="D116" s="196"/>
      <c r="E116" s="335">
        <f>E117</f>
        <v>465000</v>
      </c>
      <c r="G116" s="335">
        <f>G117</f>
        <v>455000</v>
      </c>
    </row>
    <row r="117" spans="1:7">
      <c r="A117" s="307" t="s">
        <v>182</v>
      </c>
      <c r="B117" s="197" t="s">
        <v>338</v>
      </c>
      <c r="C117" s="198">
        <v>100</v>
      </c>
      <c r="D117" s="199" t="s">
        <v>183</v>
      </c>
      <c r="E117" s="334">
        <v>465000</v>
      </c>
      <c r="G117" s="334">
        <v>455000</v>
      </c>
    </row>
    <row r="118" spans="1:7" ht="47.25">
      <c r="A118" s="200" t="s">
        <v>284</v>
      </c>
      <c r="B118" s="194" t="s">
        <v>339</v>
      </c>
      <c r="C118" s="198"/>
      <c r="D118" s="199"/>
      <c r="E118" s="334">
        <f>E119</f>
        <v>3000</v>
      </c>
      <c r="G118" s="334">
        <f>G119</f>
        <v>3000</v>
      </c>
    </row>
    <row r="119" spans="1:7" ht="31.5">
      <c r="A119" s="267" t="s">
        <v>274</v>
      </c>
      <c r="B119" s="194" t="s">
        <v>339</v>
      </c>
      <c r="C119" s="198">
        <v>200</v>
      </c>
      <c r="D119" s="199"/>
      <c r="E119" s="334">
        <f>E120</f>
        <v>3000</v>
      </c>
      <c r="G119" s="334">
        <f>G120</f>
        <v>3000</v>
      </c>
    </row>
    <row r="120" spans="1:7">
      <c r="A120" s="307" t="s">
        <v>182</v>
      </c>
      <c r="B120" s="194" t="s">
        <v>339</v>
      </c>
      <c r="C120" s="198">
        <v>200</v>
      </c>
      <c r="D120" s="199" t="s">
        <v>183</v>
      </c>
      <c r="E120" s="334">
        <v>3000</v>
      </c>
      <c r="G120" s="334">
        <v>3000</v>
      </c>
    </row>
    <row r="121" spans="1:7" ht="94.5">
      <c r="A121" s="304" t="s">
        <v>282</v>
      </c>
      <c r="B121" s="194" t="s">
        <v>340</v>
      </c>
      <c r="C121" s="198"/>
      <c r="D121" s="199"/>
      <c r="E121" s="334">
        <f>E122</f>
        <v>3000</v>
      </c>
      <c r="G121" s="334">
        <f>G122</f>
        <v>3000</v>
      </c>
    </row>
    <row r="122" spans="1:7">
      <c r="A122" s="285" t="s">
        <v>280</v>
      </c>
      <c r="B122" s="194" t="s">
        <v>340</v>
      </c>
      <c r="C122" s="198">
        <v>800</v>
      </c>
      <c r="D122" s="199"/>
      <c r="E122" s="334">
        <f>E123</f>
        <v>3000</v>
      </c>
      <c r="G122" s="334">
        <f>G123</f>
        <v>3000</v>
      </c>
    </row>
    <row r="123" spans="1:7">
      <c r="A123" s="307" t="s">
        <v>182</v>
      </c>
      <c r="B123" s="194" t="s">
        <v>340</v>
      </c>
      <c r="C123" s="198">
        <v>800</v>
      </c>
      <c r="D123" s="199" t="s">
        <v>183</v>
      </c>
      <c r="E123" s="334">
        <v>3000</v>
      </c>
      <c r="G123" s="334">
        <v>3000</v>
      </c>
    </row>
    <row r="124" spans="1:7">
      <c r="A124" s="232" t="s">
        <v>89</v>
      </c>
      <c r="B124" s="260"/>
      <c r="C124" s="195"/>
      <c r="D124" s="196"/>
      <c r="E124" s="333">
        <f>E125+E128+E131</f>
        <v>621000</v>
      </c>
      <c r="G124" s="333">
        <f>G125+G128+G131</f>
        <v>616000</v>
      </c>
    </row>
    <row r="125" spans="1:7" ht="47.25">
      <c r="A125" s="151" t="s">
        <v>283</v>
      </c>
      <c r="B125" s="194" t="s">
        <v>353</v>
      </c>
      <c r="C125" s="198"/>
      <c r="D125" s="199"/>
      <c r="E125" s="343">
        <f>E126</f>
        <v>450000</v>
      </c>
      <c r="G125" s="343">
        <f>G126</f>
        <v>450000</v>
      </c>
    </row>
    <row r="126" spans="1:7" ht="63">
      <c r="A126" s="200" t="s">
        <v>288</v>
      </c>
      <c r="B126" s="197" t="s">
        <v>353</v>
      </c>
      <c r="C126" s="198">
        <v>100</v>
      </c>
      <c r="D126" s="199"/>
      <c r="E126" s="334">
        <f>E127</f>
        <v>450000</v>
      </c>
      <c r="G126" s="334">
        <f>G127</f>
        <v>450000</v>
      </c>
    </row>
    <row r="127" spans="1:7">
      <c r="A127" s="236" t="s">
        <v>89</v>
      </c>
      <c r="B127" s="197" t="s">
        <v>353</v>
      </c>
      <c r="C127" s="198">
        <v>100</v>
      </c>
      <c r="D127" s="199" t="s">
        <v>382</v>
      </c>
      <c r="E127" s="334">
        <v>450000</v>
      </c>
      <c r="G127" s="334">
        <v>450000</v>
      </c>
    </row>
    <row r="128" spans="1:7" ht="47.25">
      <c r="A128" s="200" t="s">
        <v>284</v>
      </c>
      <c r="B128" s="194" t="s">
        <v>339</v>
      </c>
      <c r="C128" s="198"/>
      <c r="D128" s="199"/>
      <c r="E128" s="343">
        <f>E129</f>
        <v>170000</v>
      </c>
      <c r="G128" s="343">
        <f>G129</f>
        <v>165000</v>
      </c>
    </row>
    <row r="129" spans="1:7" ht="31.5">
      <c r="A129" s="267" t="s">
        <v>274</v>
      </c>
      <c r="B129" s="194" t="s">
        <v>339</v>
      </c>
      <c r="C129" s="198">
        <v>200</v>
      </c>
      <c r="D129" s="199"/>
      <c r="E129" s="334">
        <f>E130</f>
        <v>170000</v>
      </c>
      <c r="G129" s="334">
        <f>G130</f>
        <v>165000</v>
      </c>
    </row>
    <row r="130" spans="1:7">
      <c r="A130" s="236" t="s">
        <v>89</v>
      </c>
      <c r="B130" s="194" t="s">
        <v>339</v>
      </c>
      <c r="C130" s="198">
        <v>200</v>
      </c>
      <c r="D130" s="199" t="s">
        <v>90</v>
      </c>
      <c r="E130" s="334">
        <v>170000</v>
      </c>
      <c r="G130" s="334">
        <v>165000</v>
      </c>
    </row>
    <row r="131" spans="1:7" ht="94.5">
      <c r="A131" s="331" t="s">
        <v>282</v>
      </c>
      <c r="B131" s="300" t="s">
        <v>466</v>
      </c>
      <c r="C131" s="275"/>
      <c r="D131" s="276"/>
      <c r="E131" s="341">
        <v>1000</v>
      </c>
      <c r="G131" s="341">
        <v>1000</v>
      </c>
    </row>
    <row r="132" spans="1:7">
      <c r="A132" s="236" t="s">
        <v>280</v>
      </c>
      <c r="B132" s="194" t="s">
        <v>466</v>
      </c>
      <c r="C132" s="198">
        <v>800</v>
      </c>
      <c r="D132" s="199"/>
      <c r="E132" s="334">
        <v>1000</v>
      </c>
      <c r="G132" s="334">
        <v>1000</v>
      </c>
    </row>
    <row r="133" spans="1:7">
      <c r="A133" s="236" t="s">
        <v>467</v>
      </c>
      <c r="B133" s="194" t="s">
        <v>466</v>
      </c>
      <c r="C133" s="198">
        <v>800</v>
      </c>
      <c r="D133" s="199" t="s">
        <v>90</v>
      </c>
      <c r="E133" s="334">
        <v>1000</v>
      </c>
      <c r="G133" s="334">
        <v>1000</v>
      </c>
    </row>
    <row r="134" spans="1:7">
      <c r="A134" s="232" t="s">
        <v>93</v>
      </c>
      <c r="B134" s="260"/>
      <c r="C134" s="195"/>
      <c r="D134" s="196"/>
      <c r="E134" s="333">
        <f>E135+E138</f>
        <v>220300</v>
      </c>
      <c r="G134" s="333">
        <f>G135+G138</f>
        <v>220300</v>
      </c>
    </row>
    <row r="135" spans="1:7" ht="47.25">
      <c r="A135" s="151" t="s">
        <v>283</v>
      </c>
      <c r="B135" s="194" t="s">
        <v>353</v>
      </c>
      <c r="C135" s="198"/>
      <c r="D135" s="199"/>
      <c r="E135" s="343">
        <f>E136</f>
        <v>114300</v>
      </c>
      <c r="G135" s="343">
        <f>G136</f>
        <v>114300</v>
      </c>
    </row>
    <row r="136" spans="1:7" ht="63">
      <c r="A136" s="200" t="s">
        <v>288</v>
      </c>
      <c r="B136" s="197" t="s">
        <v>353</v>
      </c>
      <c r="C136" s="198">
        <v>100</v>
      </c>
      <c r="D136" s="199"/>
      <c r="E136" s="334">
        <f>E137</f>
        <v>114300</v>
      </c>
      <c r="G136" s="334">
        <f>G137</f>
        <v>114300</v>
      </c>
    </row>
    <row r="137" spans="1:7">
      <c r="A137" s="236" t="s">
        <v>93</v>
      </c>
      <c r="B137" s="197" t="s">
        <v>353</v>
      </c>
      <c r="C137" s="198">
        <v>100</v>
      </c>
      <c r="D137" s="199" t="s">
        <v>94</v>
      </c>
      <c r="E137" s="334">
        <v>114300</v>
      </c>
      <c r="G137" s="334">
        <v>114300</v>
      </c>
    </row>
    <row r="138" spans="1:7" ht="47.25">
      <c r="A138" s="200" t="s">
        <v>284</v>
      </c>
      <c r="B138" s="194" t="s">
        <v>339</v>
      </c>
      <c r="C138" s="198"/>
      <c r="D138" s="199"/>
      <c r="E138" s="343">
        <f>E139</f>
        <v>106000</v>
      </c>
      <c r="G138" s="343">
        <f>G139</f>
        <v>106000</v>
      </c>
    </row>
    <row r="139" spans="1:7" ht="31.5">
      <c r="A139" s="267" t="s">
        <v>274</v>
      </c>
      <c r="B139" s="194" t="s">
        <v>339</v>
      </c>
      <c r="C139" s="198">
        <v>200</v>
      </c>
      <c r="D139" s="199"/>
      <c r="E139" s="334">
        <f>E140</f>
        <v>106000</v>
      </c>
      <c r="G139" s="334">
        <f>G140</f>
        <v>106000</v>
      </c>
    </row>
    <row r="140" spans="1:7">
      <c r="A140" s="236" t="s">
        <v>93</v>
      </c>
      <c r="B140" s="194" t="s">
        <v>339</v>
      </c>
      <c r="C140" s="198">
        <v>200</v>
      </c>
      <c r="D140" s="199" t="s">
        <v>94</v>
      </c>
      <c r="E140" s="334">
        <v>106000</v>
      </c>
      <c r="G140" s="334">
        <v>106000</v>
      </c>
    </row>
    <row r="141" spans="1:7">
      <c r="A141" s="308" t="s">
        <v>118</v>
      </c>
      <c r="B141" s="282" t="s">
        <v>256</v>
      </c>
      <c r="C141" s="283"/>
      <c r="D141" s="284"/>
      <c r="E141" s="340">
        <f>E143</f>
        <v>4000</v>
      </c>
      <c r="G141" s="340">
        <f>G143</f>
        <v>4000</v>
      </c>
    </row>
    <row r="142" spans="1:7" ht="94.5">
      <c r="A142" s="304" t="s">
        <v>282</v>
      </c>
      <c r="B142" s="282" t="s">
        <v>347</v>
      </c>
      <c r="C142" s="283"/>
      <c r="D142" s="284"/>
      <c r="E142" s="344">
        <f>E143</f>
        <v>4000</v>
      </c>
      <c r="G142" s="344">
        <f>G143</f>
        <v>4000</v>
      </c>
    </row>
    <row r="143" spans="1:7" ht="31.5">
      <c r="A143" s="267" t="s">
        <v>274</v>
      </c>
      <c r="B143" s="194" t="s">
        <v>347</v>
      </c>
      <c r="C143" s="198">
        <v>200</v>
      </c>
      <c r="D143" s="199"/>
      <c r="E143" s="334">
        <f>E144</f>
        <v>4000</v>
      </c>
      <c r="G143" s="334">
        <f>G144</f>
        <v>4000</v>
      </c>
    </row>
    <row r="144" spans="1:7">
      <c r="A144" s="285" t="s">
        <v>126</v>
      </c>
      <c r="B144" s="194" t="s">
        <v>347</v>
      </c>
      <c r="C144" s="198">
        <v>200</v>
      </c>
      <c r="D144" s="199" t="s">
        <v>125</v>
      </c>
      <c r="E144" s="334">
        <v>4000</v>
      </c>
      <c r="G144" s="334">
        <v>4000</v>
      </c>
    </row>
    <row r="145" spans="1:7" ht="31.5">
      <c r="A145" s="293" t="s">
        <v>285</v>
      </c>
      <c r="B145" s="294" t="s">
        <v>258</v>
      </c>
      <c r="C145" s="295"/>
      <c r="D145" s="296"/>
      <c r="E145" s="333">
        <f>E147</f>
        <v>10000</v>
      </c>
      <c r="G145" s="333">
        <f>G147</f>
        <v>10000</v>
      </c>
    </row>
    <row r="146" spans="1:7" ht="47.25">
      <c r="A146" s="302" t="s">
        <v>270</v>
      </c>
      <c r="B146" s="194" t="s">
        <v>341</v>
      </c>
      <c r="C146" s="295"/>
      <c r="D146" s="296"/>
      <c r="E146" s="335">
        <f>E147</f>
        <v>10000</v>
      </c>
      <c r="G146" s="335">
        <f>G147</f>
        <v>10000</v>
      </c>
    </row>
    <row r="147" spans="1:7" ht="31.5">
      <c r="A147" s="267" t="s">
        <v>274</v>
      </c>
      <c r="B147" s="194" t="s">
        <v>341</v>
      </c>
      <c r="C147" s="198">
        <v>200</v>
      </c>
      <c r="D147" s="199"/>
      <c r="E147" s="334">
        <f>E148</f>
        <v>10000</v>
      </c>
      <c r="G147" s="334">
        <f>G148</f>
        <v>10000</v>
      </c>
    </row>
    <row r="148" spans="1:7" ht="31.5">
      <c r="A148" s="285" t="s">
        <v>87</v>
      </c>
      <c r="B148" s="194" t="s">
        <v>341</v>
      </c>
      <c r="C148" s="198">
        <v>200</v>
      </c>
      <c r="D148" s="199" t="s">
        <v>88</v>
      </c>
      <c r="E148" s="334">
        <v>10000</v>
      </c>
      <c r="G148" s="334">
        <v>10000</v>
      </c>
    </row>
    <row r="149" spans="1:7" ht="31.5">
      <c r="A149" s="293" t="s">
        <v>119</v>
      </c>
      <c r="B149" s="260" t="s">
        <v>267</v>
      </c>
      <c r="C149" s="295"/>
      <c r="D149" s="296"/>
      <c r="E149" s="333">
        <f>E155+E156+E160</f>
        <v>385000</v>
      </c>
      <c r="G149" s="333">
        <f>G155+G156+G160</f>
        <v>385000</v>
      </c>
    </row>
    <row r="150" spans="1:7" ht="94.5">
      <c r="A150" s="304" t="s">
        <v>282</v>
      </c>
      <c r="B150" s="146" t="s">
        <v>342</v>
      </c>
      <c r="C150" s="295"/>
      <c r="D150" s="296"/>
      <c r="E150" s="335">
        <v>360000</v>
      </c>
      <c r="G150" s="335">
        <v>360000</v>
      </c>
    </row>
    <row r="151" spans="1:7" ht="31.5">
      <c r="A151" s="267" t="s">
        <v>274</v>
      </c>
      <c r="B151" s="194" t="s">
        <v>342</v>
      </c>
      <c r="C151" s="198">
        <v>200</v>
      </c>
      <c r="D151" s="199"/>
      <c r="E151" s="334">
        <f>E152</f>
        <v>360000</v>
      </c>
      <c r="G151" s="334">
        <f>G152</f>
        <v>360000</v>
      </c>
    </row>
    <row r="152" spans="1:7">
      <c r="A152" s="285" t="s">
        <v>110</v>
      </c>
      <c r="B152" s="194" t="s">
        <v>342</v>
      </c>
      <c r="C152" s="198">
        <v>200</v>
      </c>
      <c r="D152" s="199" t="s">
        <v>111</v>
      </c>
      <c r="E152" s="334">
        <v>360000</v>
      </c>
      <c r="G152" s="334">
        <v>360000</v>
      </c>
    </row>
    <row r="153" spans="1:7" ht="94.5">
      <c r="A153" s="304" t="s">
        <v>282</v>
      </c>
      <c r="B153" s="194" t="s">
        <v>342</v>
      </c>
      <c r="C153" s="198"/>
      <c r="D153" s="199"/>
      <c r="E153" s="334"/>
      <c r="G153" s="334"/>
    </row>
    <row r="154" spans="1:7" ht="31.5">
      <c r="A154" s="267" t="s">
        <v>274</v>
      </c>
      <c r="B154" s="194" t="s">
        <v>342</v>
      </c>
      <c r="C154" s="198"/>
      <c r="D154" s="199"/>
      <c r="E154" s="334"/>
      <c r="G154" s="334"/>
    </row>
    <row r="155" spans="1:7" ht="31.5">
      <c r="A155" s="285" t="s">
        <v>87</v>
      </c>
      <c r="B155" s="194" t="s">
        <v>342</v>
      </c>
      <c r="C155" s="198">
        <v>200</v>
      </c>
      <c r="D155" s="199" t="s">
        <v>111</v>
      </c>
      <c r="E155" s="334">
        <v>360000</v>
      </c>
      <c r="G155" s="334">
        <v>360000</v>
      </c>
    </row>
    <row r="156" spans="1:7" ht="31.5">
      <c r="A156" s="293" t="s">
        <v>120</v>
      </c>
      <c r="B156" s="260" t="s">
        <v>266</v>
      </c>
      <c r="C156" s="295"/>
      <c r="D156" s="296"/>
      <c r="E156" s="337">
        <f>E157</f>
        <v>5000</v>
      </c>
      <c r="G156" s="337">
        <f>G157</f>
        <v>5000</v>
      </c>
    </row>
    <row r="157" spans="1:7" ht="94.5">
      <c r="A157" s="304" t="s">
        <v>282</v>
      </c>
      <c r="B157" s="260" t="s">
        <v>343</v>
      </c>
      <c r="C157" s="295"/>
      <c r="D157" s="296"/>
      <c r="E157" s="337">
        <f>E158</f>
        <v>5000</v>
      </c>
      <c r="G157" s="337">
        <f>G158</f>
        <v>5000</v>
      </c>
    </row>
    <row r="158" spans="1:7" ht="31.5">
      <c r="A158" s="267" t="s">
        <v>274</v>
      </c>
      <c r="B158" s="194" t="s">
        <v>344</v>
      </c>
      <c r="C158" s="198">
        <v>200</v>
      </c>
      <c r="D158" s="199"/>
      <c r="E158" s="334">
        <f>E159</f>
        <v>5000</v>
      </c>
      <c r="G158" s="334">
        <f>G159</f>
        <v>5000</v>
      </c>
    </row>
    <row r="159" spans="1:7">
      <c r="A159" s="285" t="s">
        <v>110</v>
      </c>
      <c r="B159" s="194" t="s">
        <v>344</v>
      </c>
      <c r="C159" s="198">
        <v>200</v>
      </c>
      <c r="D159" s="199" t="s">
        <v>111</v>
      </c>
      <c r="E159" s="334">
        <v>5000</v>
      </c>
      <c r="G159" s="334">
        <v>5000</v>
      </c>
    </row>
    <row r="160" spans="1:7" ht="31.5">
      <c r="A160" s="293" t="s">
        <v>272</v>
      </c>
      <c r="B160" s="260" t="s">
        <v>271</v>
      </c>
      <c r="C160" s="295"/>
      <c r="D160" s="296"/>
      <c r="E160" s="337">
        <f>E162</f>
        <v>20000</v>
      </c>
      <c r="G160" s="337">
        <f>G162</f>
        <v>20000</v>
      </c>
    </row>
    <row r="161" spans="1:7" ht="94.5">
      <c r="A161" s="304" t="s">
        <v>282</v>
      </c>
      <c r="B161" s="260" t="s">
        <v>345</v>
      </c>
      <c r="C161" s="295"/>
      <c r="D161" s="296"/>
      <c r="E161" s="335">
        <f>E162</f>
        <v>20000</v>
      </c>
      <c r="G161" s="335">
        <f>G162</f>
        <v>20000</v>
      </c>
    </row>
    <row r="162" spans="1:7" ht="31.5">
      <c r="A162" s="267" t="s">
        <v>274</v>
      </c>
      <c r="B162" s="194" t="s">
        <v>345</v>
      </c>
      <c r="C162" s="198">
        <v>200</v>
      </c>
      <c r="D162" s="199"/>
      <c r="E162" s="334">
        <f>E163</f>
        <v>20000</v>
      </c>
      <c r="G162" s="334">
        <f>G163</f>
        <v>20000</v>
      </c>
    </row>
    <row r="163" spans="1:7">
      <c r="A163" s="285" t="s">
        <v>110</v>
      </c>
      <c r="B163" s="194" t="s">
        <v>345</v>
      </c>
      <c r="C163" s="198">
        <v>200</v>
      </c>
      <c r="D163" s="199" t="s">
        <v>111</v>
      </c>
      <c r="E163" s="334">
        <v>20000</v>
      </c>
      <c r="G163" s="334">
        <v>20000</v>
      </c>
    </row>
    <row r="164" spans="1:7" ht="31.5">
      <c r="A164" s="293" t="s">
        <v>172</v>
      </c>
      <c r="B164" s="260" t="s">
        <v>268</v>
      </c>
      <c r="C164" s="295"/>
      <c r="D164" s="296"/>
      <c r="E164" s="333">
        <f>E167</f>
        <v>5000</v>
      </c>
      <c r="G164" s="333">
        <f>G167</f>
        <v>5000</v>
      </c>
    </row>
    <row r="165" spans="1:7" ht="94.5">
      <c r="A165" s="304" t="s">
        <v>282</v>
      </c>
      <c r="B165" s="309" t="s">
        <v>346</v>
      </c>
      <c r="C165" s="295"/>
      <c r="D165" s="296"/>
      <c r="E165" s="337">
        <f>E167</f>
        <v>5000</v>
      </c>
      <c r="G165" s="337">
        <f>G167</f>
        <v>5000</v>
      </c>
    </row>
    <row r="166" spans="1:7">
      <c r="A166" s="347" t="s">
        <v>101</v>
      </c>
      <c r="B166" s="194" t="s">
        <v>346</v>
      </c>
      <c r="C166" s="198">
        <v>200</v>
      </c>
      <c r="D166" s="199" t="s">
        <v>102</v>
      </c>
      <c r="E166" s="335">
        <v>5000</v>
      </c>
      <c r="G166" s="335">
        <v>5000</v>
      </c>
    </row>
    <row r="167" spans="1:7" ht="31.5">
      <c r="A167" s="310" t="s">
        <v>383</v>
      </c>
      <c r="B167" s="194" t="s">
        <v>346</v>
      </c>
      <c r="C167" s="198">
        <v>200</v>
      </c>
      <c r="D167" s="199"/>
      <c r="E167" s="334">
        <v>5000</v>
      </c>
      <c r="G167" s="334">
        <v>5000</v>
      </c>
    </row>
    <row r="168" spans="1:7">
      <c r="A168" s="348" t="s">
        <v>406</v>
      </c>
      <c r="B168" s="349" t="s">
        <v>257</v>
      </c>
      <c r="C168" s="275"/>
      <c r="D168" s="276"/>
      <c r="E168" s="346">
        <f>E169</f>
        <v>144000</v>
      </c>
      <c r="G168" s="346">
        <f>G169</f>
        <v>144000</v>
      </c>
    </row>
    <row r="169" spans="1:7">
      <c r="A169" s="310" t="s">
        <v>407</v>
      </c>
      <c r="B169" s="197" t="s">
        <v>258</v>
      </c>
      <c r="C169" s="198"/>
      <c r="D169" s="199"/>
      <c r="E169" s="334">
        <v>144000</v>
      </c>
      <c r="G169" s="334">
        <v>144000</v>
      </c>
    </row>
    <row r="170" spans="1:7" ht="31.5">
      <c r="A170" s="310" t="s">
        <v>471</v>
      </c>
      <c r="B170" s="197" t="s">
        <v>469</v>
      </c>
      <c r="C170" s="198">
        <v>321</v>
      </c>
      <c r="D170" s="199"/>
      <c r="E170" s="334">
        <v>144000</v>
      </c>
      <c r="G170" s="334">
        <v>144000</v>
      </c>
    </row>
    <row r="171" spans="1:7" ht="31.5">
      <c r="A171" s="310" t="s">
        <v>472</v>
      </c>
      <c r="B171" s="197" t="s">
        <v>469</v>
      </c>
      <c r="C171" s="198">
        <v>321</v>
      </c>
      <c r="D171" s="199" t="s">
        <v>470</v>
      </c>
      <c r="E171" s="334">
        <v>144000</v>
      </c>
      <c r="G171" s="334">
        <v>144000</v>
      </c>
    </row>
    <row r="172" spans="1:7">
      <c r="A172" s="347" t="s">
        <v>101</v>
      </c>
      <c r="B172" s="194" t="s">
        <v>346</v>
      </c>
      <c r="C172" s="198">
        <v>200</v>
      </c>
      <c r="D172" s="199" t="s">
        <v>102</v>
      </c>
      <c r="E172" s="334">
        <v>6000</v>
      </c>
      <c r="G172" s="334">
        <v>6000</v>
      </c>
    </row>
    <row r="173" spans="1:7">
      <c r="A173" s="299" t="s">
        <v>109</v>
      </c>
      <c r="B173" s="280"/>
      <c r="C173" s="195"/>
      <c r="D173" s="196"/>
      <c r="E173" s="345">
        <f>E13+E17+E21+E25+E29+E33+E37+E41+E45+E57+E62+E66+E70+E82+E85+E88+E96+E114+E124+E134+E141+E145+E149+E164+E49+E168</f>
        <v>9147119.3000000007</v>
      </c>
      <c r="G173" s="345">
        <f>G13+G17+G21+G25+G29+G33+G37+G41+G45+G57+G62+G66+G70+G82+G85+G88+G96+G114+G124+G134+G141+G145+G149+G164+G49+G168</f>
        <v>9225127.5999999996</v>
      </c>
    </row>
    <row r="174" spans="1:7">
      <c r="A174" s="311"/>
      <c r="B174" s="311"/>
      <c r="C174" s="311"/>
      <c r="D174" s="312"/>
      <c r="E174" s="313"/>
      <c r="G174" s="313"/>
    </row>
    <row r="175" spans="1:7">
      <c r="A175" s="311"/>
      <c r="B175" s="311"/>
      <c r="C175" s="311"/>
      <c r="D175" s="312"/>
      <c r="E175" s="313"/>
      <c r="G175" s="313"/>
    </row>
  </sheetData>
  <mergeCells count="2">
    <mergeCell ref="A6:E6"/>
    <mergeCell ref="A7:F7"/>
  </mergeCells>
  <pageMargins left="0.7" right="0.7" top="0.75" bottom="0.75" header="0.3" footer="0.3"/>
  <pageSetup paperSize="9" scale="52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85"/>
  <sheetViews>
    <sheetView zoomScaleNormal="100" workbookViewId="0">
      <selection activeCell="F26" sqref="F26"/>
    </sheetView>
  </sheetViews>
  <sheetFormatPr defaultRowHeight="15.75"/>
  <cols>
    <col min="1" max="1" width="73.42578125" style="204" bestFit="1" customWidth="1"/>
    <col min="2" max="3" width="14.7109375" style="204" customWidth="1"/>
    <col min="4" max="4" width="17.28515625" style="54" customWidth="1"/>
    <col min="5" max="5" width="10" style="54" customWidth="1"/>
    <col min="6" max="6" width="21.7109375" style="51" customWidth="1"/>
    <col min="7" max="16384" width="9.140625" style="114"/>
  </cols>
  <sheetData>
    <row r="1" spans="1:7">
      <c r="D1" s="53" t="s">
        <v>473</v>
      </c>
      <c r="F1" s="51" t="s">
        <v>504</v>
      </c>
    </row>
    <row r="2" spans="1:7">
      <c r="D2" s="53" t="s">
        <v>523</v>
      </c>
    </row>
    <row r="3" spans="1:7">
      <c r="C3" s="436" t="s">
        <v>374</v>
      </c>
      <c r="D3" s="436"/>
      <c r="E3" s="436"/>
      <c r="F3" s="436"/>
      <c r="G3" s="436"/>
    </row>
    <row r="4" spans="1:7">
      <c r="C4" s="206" t="s">
        <v>459</v>
      </c>
      <c r="D4" s="206"/>
      <c r="E4" s="206"/>
      <c r="F4" s="206"/>
      <c r="G4" s="190"/>
    </row>
    <row r="5" spans="1:7">
      <c r="D5" s="53"/>
      <c r="E5" s="53"/>
    </row>
    <row r="6" spans="1:7">
      <c r="A6" s="429" t="s">
        <v>136</v>
      </c>
      <c r="B6" s="429"/>
      <c r="C6" s="430"/>
      <c r="D6" s="430"/>
      <c r="E6" s="430"/>
      <c r="F6" s="430"/>
    </row>
    <row r="7" spans="1:7">
      <c r="A7" s="429" t="s">
        <v>190</v>
      </c>
      <c r="B7" s="429"/>
      <c r="C7" s="429"/>
      <c r="D7" s="429"/>
      <c r="E7" s="429"/>
      <c r="F7" s="429"/>
    </row>
    <row r="8" spans="1:7">
      <c r="A8" s="429" t="s">
        <v>474</v>
      </c>
      <c r="B8" s="429"/>
      <c r="C8" s="429"/>
      <c r="D8" s="429"/>
      <c r="E8" s="429"/>
      <c r="F8" s="429"/>
    </row>
    <row r="9" spans="1:7">
      <c r="A9" s="207" t="s">
        <v>72</v>
      </c>
      <c r="B9" s="207" t="s">
        <v>72</v>
      </c>
      <c r="C9" s="207" t="s">
        <v>72</v>
      </c>
      <c r="D9" s="208" t="s">
        <v>72</v>
      </c>
      <c r="E9" s="208" t="s">
        <v>72</v>
      </c>
      <c r="F9" s="207"/>
    </row>
    <row r="10" spans="1:7" ht="21.75" customHeight="1">
      <c r="A10" s="437" t="s">
        <v>73</v>
      </c>
      <c r="B10" s="439" t="s">
        <v>135</v>
      </c>
      <c r="C10" s="439" t="s">
        <v>74</v>
      </c>
      <c r="D10" s="441" t="s">
        <v>113</v>
      </c>
      <c r="E10" s="443" t="s">
        <v>114</v>
      </c>
      <c r="F10" s="112" t="s">
        <v>15</v>
      </c>
    </row>
    <row r="11" spans="1:7">
      <c r="A11" s="438"/>
      <c r="B11" s="440"/>
      <c r="C11" s="440"/>
      <c r="D11" s="442"/>
      <c r="E11" s="444"/>
      <c r="F11" s="112">
        <v>2018</v>
      </c>
    </row>
    <row r="12" spans="1:7" ht="31.5">
      <c r="A12" s="65" t="s">
        <v>123</v>
      </c>
      <c r="B12" s="66" t="s">
        <v>134</v>
      </c>
      <c r="C12" s="66"/>
      <c r="D12" s="67"/>
      <c r="E12" s="67"/>
      <c r="F12" s="104"/>
    </row>
    <row r="13" spans="1:7">
      <c r="A13" s="47" t="s">
        <v>75</v>
      </c>
      <c r="B13" s="66" t="s">
        <v>134</v>
      </c>
      <c r="C13" s="66" t="s">
        <v>286</v>
      </c>
      <c r="D13" s="67"/>
      <c r="E13" s="67"/>
      <c r="F13" s="78">
        <f>F14+F19+F38+F41+F33</f>
        <v>4533259.5</v>
      </c>
    </row>
    <row r="14" spans="1:7" ht="31.5">
      <c r="A14" s="47" t="s">
        <v>77</v>
      </c>
      <c r="B14" s="66" t="s">
        <v>134</v>
      </c>
      <c r="C14" s="66" t="s">
        <v>287</v>
      </c>
      <c r="D14" s="67"/>
      <c r="E14" s="67"/>
      <c r="F14" s="78">
        <f>F15</f>
        <v>746587.5</v>
      </c>
    </row>
    <row r="15" spans="1:7">
      <c r="A15" s="47" t="s">
        <v>262</v>
      </c>
      <c r="B15" s="66" t="s">
        <v>134</v>
      </c>
      <c r="C15" s="66" t="s">
        <v>287</v>
      </c>
      <c r="D15" s="67" t="s">
        <v>257</v>
      </c>
      <c r="E15" s="67"/>
      <c r="F15" s="78">
        <f>F16</f>
        <v>746587.5</v>
      </c>
    </row>
    <row r="16" spans="1:7">
      <c r="A16" s="71" t="s">
        <v>115</v>
      </c>
      <c r="B16" s="66" t="s">
        <v>134</v>
      </c>
      <c r="C16" s="66" t="s">
        <v>287</v>
      </c>
      <c r="D16" s="67" t="s">
        <v>250</v>
      </c>
      <c r="E16" s="67"/>
      <c r="F16" s="77">
        <f>F17</f>
        <v>746587.5</v>
      </c>
    </row>
    <row r="17" spans="1:6" ht="31.5">
      <c r="A17" s="151" t="s">
        <v>275</v>
      </c>
      <c r="B17" s="140" t="s">
        <v>134</v>
      </c>
      <c r="C17" s="69" t="s">
        <v>287</v>
      </c>
      <c r="D17" s="141" t="s">
        <v>328</v>
      </c>
      <c r="E17" s="141"/>
      <c r="F17" s="63">
        <f>F18</f>
        <v>746587.5</v>
      </c>
    </row>
    <row r="18" spans="1:6" ht="63">
      <c r="A18" s="102" t="s">
        <v>288</v>
      </c>
      <c r="B18" s="140" t="s">
        <v>134</v>
      </c>
      <c r="C18" s="140" t="s">
        <v>287</v>
      </c>
      <c r="D18" s="141" t="s">
        <v>328</v>
      </c>
      <c r="E18" s="141">
        <v>100</v>
      </c>
      <c r="F18" s="63">
        <v>746587.5</v>
      </c>
    </row>
    <row r="19" spans="1:6" ht="47.25">
      <c r="A19" s="142" t="s">
        <v>79</v>
      </c>
      <c r="B19" s="143" t="s">
        <v>134</v>
      </c>
      <c r="C19" s="144" t="s">
        <v>289</v>
      </c>
      <c r="D19" s="145"/>
      <c r="E19" s="146"/>
      <c r="F19" s="78">
        <f>F20+F28</f>
        <v>3132643.98</v>
      </c>
    </row>
    <row r="20" spans="1:6">
      <c r="A20" s="142" t="s">
        <v>262</v>
      </c>
      <c r="B20" s="143" t="s">
        <v>134</v>
      </c>
      <c r="C20" s="144" t="s">
        <v>289</v>
      </c>
      <c r="D20" s="145" t="s">
        <v>257</v>
      </c>
      <c r="E20" s="146"/>
      <c r="F20" s="78">
        <f>F21</f>
        <v>3100643.98</v>
      </c>
    </row>
    <row r="21" spans="1:6">
      <c r="A21" s="142" t="s">
        <v>116</v>
      </c>
      <c r="B21" s="143" t="s">
        <v>134</v>
      </c>
      <c r="C21" s="144" t="s">
        <v>289</v>
      </c>
      <c r="D21" s="146" t="s">
        <v>251</v>
      </c>
      <c r="E21" s="146"/>
      <c r="F21" s="78">
        <f>F22+F24+F26</f>
        <v>3100643.98</v>
      </c>
    </row>
    <row r="22" spans="1:6" ht="31.5">
      <c r="A22" s="151" t="s">
        <v>275</v>
      </c>
      <c r="B22" s="140" t="s">
        <v>134</v>
      </c>
      <c r="C22" s="133" t="s">
        <v>80</v>
      </c>
      <c r="D22" s="135" t="s">
        <v>329</v>
      </c>
      <c r="E22" s="135"/>
      <c r="F22" s="76">
        <f>F23</f>
        <v>2600406.98</v>
      </c>
    </row>
    <row r="23" spans="1:6" ht="63">
      <c r="A23" s="102" t="s">
        <v>288</v>
      </c>
      <c r="B23" s="140" t="s">
        <v>134</v>
      </c>
      <c r="C23" s="133" t="s">
        <v>80</v>
      </c>
      <c r="D23" s="135" t="s">
        <v>350</v>
      </c>
      <c r="E23" s="135">
        <v>100</v>
      </c>
      <c r="F23" s="76">
        <v>2600406.98</v>
      </c>
    </row>
    <row r="24" spans="1:6">
      <c r="A24" s="153" t="s">
        <v>281</v>
      </c>
      <c r="B24" s="140" t="s">
        <v>134</v>
      </c>
      <c r="C24" s="133" t="s">
        <v>80</v>
      </c>
      <c r="D24" s="75" t="s">
        <v>330</v>
      </c>
      <c r="E24" s="135"/>
      <c r="F24" s="76">
        <f>F25</f>
        <v>460237</v>
      </c>
    </row>
    <row r="25" spans="1:6" ht="31.5">
      <c r="A25" s="148" t="s">
        <v>274</v>
      </c>
      <c r="B25" s="69" t="s">
        <v>134</v>
      </c>
      <c r="C25" s="74" t="s">
        <v>80</v>
      </c>
      <c r="D25" s="75" t="s">
        <v>330</v>
      </c>
      <c r="E25" s="70">
        <v>200</v>
      </c>
      <c r="F25" s="63">
        <v>460237</v>
      </c>
    </row>
    <row r="26" spans="1:6" ht="52.5" customHeight="1">
      <c r="A26" s="155" t="s">
        <v>282</v>
      </c>
      <c r="B26" s="69" t="s">
        <v>134</v>
      </c>
      <c r="C26" s="74" t="s">
        <v>290</v>
      </c>
      <c r="D26" s="75" t="s">
        <v>331</v>
      </c>
      <c r="E26" s="70"/>
      <c r="F26" s="63">
        <f>F27</f>
        <v>40000</v>
      </c>
    </row>
    <row r="27" spans="1:6">
      <c r="A27" s="100" t="s">
        <v>280</v>
      </c>
      <c r="B27" s="69" t="s">
        <v>134</v>
      </c>
      <c r="C27" s="74" t="s">
        <v>80</v>
      </c>
      <c r="D27" s="75" t="s">
        <v>331</v>
      </c>
      <c r="E27" s="70">
        <v>800</v>
      </c>
      <c r="F27" s="63">
        <v>40000</v>
      </c>
    </row>
    <row r="28" spans="1:6">
      <c r="A28" s="101" t="s">
        <v>185</v>
      </c>
      <c r="B28" s="66" t="s">
        <v>134</v>
      </c>
      <c r="C28" s="72" t="s">
        <v>80</v>
      </c>
      <c r="D28" s="73" t="s">
        <v>240</v>
      </c>
      <c r="E28" s="73"/>
      <c r="F28" s="78">
        <f>F29</f>
        <v>32000</v>
      </c>
    </row>
    <row r="29" spans="1:6" ht="31.5">
      <c r="A29" s="101" t="s">
        <v>308</v>
      </c>
      <c r="B29" s="69" t="s">
        <v>134</v>
      </c>
      <c r="C29" s="74" t="s">
        <v>80</v>
      </c>
      <c r="D29" s="75" t="s">
        <v>291</v>
      </c>
      <c r="E29" s="75"/>
      <c r="F29" s="76">
        <f>F30</f>
        <v>32000</v>
      </c>
    </row>
    <row r="30" spans="1:6">
      <c r="A30" s="156" t="s">
        <v>292</v>
      </c>
      <c r="B30" s="69" t="s">
        <v>134</v>
      </c>
      <c r="C30" s="74" t="s">
        <v>290</v>
      </c>
      <c r="D30" s="75" t="s">
        <v>242</v>
      </c>
      <c r="E30" s="75"/>
      <c r="F30" s="76">
        <f>F31</f>
        <v>32000</v>
      </c>
    </row>
    <row r="31" spans="1:6" ht="63">
      <c r="A31" s="155" t="s">
        <v>282</v>
      </c>
      <c r="B31" s="69" t="s">
        <v>264</v>
      </c>
      <c r="C31" s="74" t="s">
        <v>290</v>
      </c>
      <c r="D31" s="75" t="s">
        <v>317</v>
      </c>
      <c r="E31" s="75"/>
      <c r="F31" s="76">
        <f>F32</f>
        <v>32000</v>
      </c>
    </row>
    <row r="32" spans="1:6" ht="31.5">
      <c r="A32" s="148" t="s">
        <v>274</v>
      </c>
      <c r="B32" s="69" t="s">
        <v>134</v>
      </c>
      <c r="C32" s="74" t="s">
        <v>80</v>
      </c>
      <c r="D32" s="75" t="s">
        <v>351</v>
      </c>
      <c r="E32" s="75">
        <v>200</v>
      </c>
      <c r="F32" s="76">
        <v>32000</v>
      </c>
    </row>
    <row r="33" spans="1:6" ht="34.5" customHeight="1">
      <c r="A33" s="47" t="s">
        <v>81</v>
      </c>
      <c r="B33" s="66" t="s">
        <v>134</v>
      </c>
      <c r="C33" s="72" t="s">
        <v>82</v>
      </c>
      <c r="D33" s="73"/>
      <c r="E33" s="73"/>
      <c r="F33" s="78">
        <f>F35</f>
        <v>598328.02</v>
      </c>
    </row>
    <row r="34" spans="1:6" ht="34.5" customHeight="1">
      <c r="A34" s="47" t="s">
        <v>262</v>
      </c>
      <c r="B34" s="66" t="s">
        <v>134</v>
      </c>
      <c r="C34" s="72" t="s">
        <v>293</v>
      </c>
      <c r="D34" s="73" t="s">
        <v>260</v>
      </c>
      <c r="E34" s="73"/>
      <c r="F34" s="78">
        <f>F35</f>
        <v>598328.02</v>
      </c>
    </row>
    <row r="35" spans="1:6" ht="31.5">
      <c r="A35" s="68" t="s">
        <v>117</v>
      </c>
      <c r="B35" s="69" t="s">
        <v>134</v>
      </c>
      <c r="C35" s="74" t="s">
        <v>82</v>
      </c>
      <c r="D35" s="75" t="s">
        <v>252</v>
      </c>
      <c r="E35" s="75"/>
      <c r="F35" s="76">
        <f>F37</f>
        <v>598328.02</v>
      </c>
    </row>
    <row r="36" spans="1:6" ht="63">
      <c r="A36" s="155" t="s">
        <v>282</v>
      </c>
      <c r="B36" s="69" t="s">
        <v>134</v>
      </c>
      <c r="C36" s="74" t="s">
        <v>82</v>
      </c>
      <c r="D36" s="75" t="s">
        <v>325</v>
      </c>
      <c r="E36" s="75"/>
      <c r="F36" s="76">
        <f>F37</f>
        <v>598328.02</v>
      </c>
    </row>
    <row r="37" spans="1:6">
      <c r="A37" s="68" t="s">
        <v>277</v>
      </c>
      <c r="B37" s="69" t="s">
        <v>134</v>
      </c>
      <c r="C37" s="74" t="s">
        <v>82</v>
      </c>
      <c r="D37" s="75" t="s">
        <v>325</v>
      </c>
      <c r="E37" s="75">
        <v>500</v>
      </c>
      <c r="F37" s="76">
        <v>598328.02</v>
      </c>
    </row>
    <row r="38" spans="1:6">
      <c r="A38" s="47" t="s">
        <v>83</v>
      </c>
      <c r="B38" s="66" t="s">
        <v>134</v>
      </c>
      <c r="C38" s="72" t="s">
        <v>84</v>
      </c>
      <c r="D38" s="73"/>
      <c r="E38" s="73"/>
      <c r="F38" s="78">
        <f>F39</f>
        <v>5000</v>
      </c>
    </row>
    <row r="39" spans="1:6" ht="31.5">
      <c r="A39" s="68" t="s">
        <v>279</v>
      </c>
      <c r="B39" s="69" t="s">
        <v>134</v>
      </c>
      <c r="C39" s="74" t="s">
        <v>84</v>
      </c>
      <c r="D39" s="75" t="s">
        <v>326</v>
      </c>
      <c r="E39" s="75"/>
      <c r="F39" s="76">
        <f>F40</f>
        <v>5000</v>
      </c>
    </row>
    <row r="40" spans="1:6">
      <c r="A40" s="102" t="s">
        <v>280</v>
      </c>
      <c r="B40" s="69" t="s">
        <v>134</v>
      </c>
      <c r="C40" s="74" t="s">
        <v>84</v>
      </c>
      <c r="D40" s="73" t="s">
        <v>326</v>
      </c>
      <c r="E40" s="75">
        <v>800</v>
      </c>
      <c r="F40" s="76">
        <v>5000</v>
      </c>
    </row>
    <row r="41" spans="1:6" ht="37.5" customHeight="1">
      <c r="A41" s="101" t="s">
        <v>178</v>
      </c>
      <c r="B41" s="66" t="s">
        <v>134</v>
      </c>
      <c r="C41" s="72" t="s">
        <v>179</v>
      </c>
      <c r="D41" s="73"/>
      <c r="E41" s="73"/>
      <c r="F41" s="78">
        <f>F42+F45</f>
        <v>50700</v>
      </c>
    </row>
    <row r="42" spans="1:6">
      <c r="A42" s="101" t="s">
        <v>262</v>
      </c>
      <c r="B42" s="66" t="s">
        <v>134</v>
      </c>
      <c r="C42" s="72" t="s">
        <v>294</v>
      </c>
      <c r="D42" s="73" t="s">
        <v>260</v>
      </c>
      <c r="E42" s="73"/>
      <c r="F42" s="78">
        <f>F43</f>
        <v>700</v>
      </c>
    </row>
    <row r="43" spans="1:6" ht="78.75">
      <c r="A43" s="103" t="s">
        <v>186</v>
      </c>
      <c r="B43" s="69" t="s">
        <v>134</v>
      </c>
      <c r="C43" s="74" t="s">
        <v>179</v>
      </c>
      <c r="D43" s="75" t="s">
        <v>248</v>
      </c>
      <c r="E43" s="75"/>
      <c r="F43" s="76">
        <f>F44</f>
        <v>700</v>
      </c>
    </row>
    <row r="44" spans="1:6" ht="31.5">
      <c r="A44" s="102" t="s">
        <v>189</v>
      </c>
      <c r="B44" s="69" t="s">
        <v>134</v>
      </c>
      <c r="C44" s="74" t="s">
        <v>179</v>
      </c>
      <c r="D44" s="75" t="s">
        <v>248</v>
      </c>
      <c r="E44" s="75">
        <v>200</v>
      </c>
      <c r="F44" s="76">
        <v>700</v>
      </c>
    </row>
    <row r="45" spans="1:6" ht="63">
      <c r="A45" s="155" t="s">
        <v>282</v>
      </c>
      <c r="B45" s="69" t="s">
        <v>134</v>
      </c>
      <c r="C45" s="74" t="s">
        <v>179</v>
      </c>
      <c r="D45" s="75">
        <v>7701689999</v>
      </c>
      <c r="E45" s="75"/>
      <c r="F45" s="76">
        <f>F46</f>
        <v>50000</v>
      </c>
    </row>
    <row r="46" spans="1:6" ht="31.5">
      <c r="A46" s="102" t="s">
        <v>189</v>
      </c>
      <c r="B46" s="69" t="s">
        <v>134</v>
      </c>
      <c r="C46" s="74" t="s">
        <v>179</v>
      </c>
      <c r="D46" s="75">
        <v>7701689999</v>
      </c>
      <c r="E46" s="75">
        <v>200</v>
      </c>
      <c r="F46" s="76">
        <v>50000</v>
      </c>
    </row>
    <row r="47" spans="1:6">
      <c r="A47" s="47" t="s">
        <v>131</v>
      </c>
      <c r="B47" s="56" t="s">
        <v>134</v>
      </c>
      <c r="C47" s="72" t="s">
        <v>132</v>
      </c>
      <c r="D47" s="73"/>
      <c r="E47" s="73"/>
      <c r="F47" s="78">
        <f>F49</f>
        <v>114400</v>
      </c>
    </row>
    <row r="48" spans="1:6">
      <c r="A48" s="101" t="s">
        <v>262</v>
      </c>
      <c r="B48" s="56" t="s">
        <v>134</v>
      </c>
      <c r="C48" s="72" t="s">
        <v>132</v>
      </c>
      <c r="D48" s="73" t="s">
        <v>278</v>
      </c>
      <c r="E48" s="73"/>
      <c r="F48" s="78">
        <f>F49</f>
        <v>114400</v>
      </c>
    </row>
    <row r="49" spans="1:6">
      <c r="A49" s="68" t="s">
        <v>130</v>
      </c>
      <c r="B49" s="74" t="s">
        <v>134</v>
      </c>
      <c r="C49" s="74" t="s">
        <v>129</v>
      </c>
      <c r="D49" s="75" t="s">
        <v>295</v>
      </c>
      <c r="E49" s="75"/>
      <c r="F49" s="76">
        <f>F50</f>
        <v>114400</v>
      </c>
    </row>
    <row r="50" spans="1:6" ht="47.25">
      <c r="A50" s="58" t="s">
        <v>128</v>
      </c>
      <c r="B50" s="74" t="s">
        <v>134</v>
      </c>
      <c r="C50" s="74" t="s">
        <v>129</v>
      </c>
      <c r="D50" s="75" t="s">
        <v>249</v>
      </c>
      <c r="E50" s="75"/>
      <c r="F50" s="76">
        <f>F51+F52</f>
        <v>114400</v>
      </c>
    </row>
    <row r="51" spans="1:6" ht="63">
      <c r="A51" s="102" t="s">
        <v>288</v>
      </c>
      <c r="B51" s="74" t="s">
        <v>134</v>
      </c>
      <c r="C51" s="74" t="s">
        <v>129</v>
      </c>
      <c r="D51" s="75" t="s">
        <v>249</v>
      </c>
      <c r="E51" s="75">
        <v>100</v>
      </c>
      <c r="F51" s="76">
        <v>106200</v>
      </c>
    </row>
    <row r="52" spans="1:6" ht="31.5">
      <c r="A52" s="148" t="s">
        <v>274</v>
      </c>
      <c r="B52" s="74" t="s">
        <v>134</v>
      </c>
      <c r="C52" s="74" t="s">
        <v>129</v>
      </c>
      <c r="D52" s="75" t="s">
        <v>249</v>
      </c>
      <c r="E52" s="75">
        <v>200</v>
      </c>
      <c r="F52" s="76">
        <v>8200</v>
      </c>
    </row>
    <row r="53" spans="1:6" ht="31.5">
      <c r="A53" s="47" t="s">
        <v>85</v>
      </c>
      <c r="B53" s="72" t="s">
        <v>134</v>
      </c>
      <c r="C53" s="72" t="s">
        <v>86</v>
      </c>
      <c r="D53" s="126"/>
      <c r="E53" s="73"/>
      <c r="F53" s="78">
        <f>F54+F64</f>
        <v>814000</v>
      </c>
    </row>
    <row r="54" spans="1:6" ht="31.5">
      <c r="A54" s="47" t="s">
        <v>87</v>
      </c>
      <c r="B54" s="72" t="s">
        <v>134</v>
      </c>
      <c r="C54" s="72" t="s">
        <v>88</v>
      </c>
      <c r="D54" s="125"/>
      <c r="E54" s="73"/>
      <c r="F54" s="78">
        <f>F55+F59</f>
        <v>11000</v>
      </c>
    </row>
    <row r="55" spans="1:6">
      <c r="A55" s="147" t="s">
        <v>262</v>
      </c>
      <c r="B55" s="72" t="s">
        <v>134</v>
      </c>
      <c r="C55" s="72" t="s">
        <v>88</v>
      </c>
      <c r="D55" s="126" t="s">
        <v>257</v>
      </c>
      <c r="E55" s="73"/>
      <c r="F55" s="78">
        <f>F57</f>
        <v>3000</v>
      </c>
    </row>
    <row r="56" spans="1:6" ht="31.5">
      <c r="A56" s="71" t="s">
        <v>285</v>
      </c>
      <c r="B56" s="72" t="s">
        <v>134</v>
      </c>
      <c r="C56" s="72" t="s">
        <v>88</v>
      </c>
      <c r="D56" s="126" t="s">
        <v>258</v>
      </c>
      <c r="E56" s="73"/>
      <c r="F56" s="78">
        <f>F57</f>
        <v>3000</v>
      </c>
    </row>
    <row r="57" spans="1:6" ht="47.25">
      <c r="A57" s="105" t="s">
        <v>270</v>
      </c>
      <c r="B57" s="74" t="s">
        <v>134</v>
      </c>
      <c r="C57" s="74" t="s">
        <v>88</v>
      </c>
      <c r="D57" s="125" t="s">
        <v>341</v>
      </c>
      <c r="E57" s="75"/>
      <c r="F57" s="76">
        <f>F58</f>
        <v>3000</v>
      </c>
    </row>
    <row r="58" spans="1:6" ht="31.5">
      <c r="A58" s="148" t="s">
        <v>274</v>
      </c>
      <c r="B58" s="74" t="s">
        <v>134</v>
      </c>
      <c r="C58" s="74" t="s">
        <v>88</v>
      </c>
      <c r="D58" s="125" t="s">
        <v>341</v>
      </c>
      <c r="E58" s="75">
        <v>200</v>
      </c>
      <c r="F58" s="76">
        <v>3000</v>
      </c>
    </row>
    <row r="59" spans="1:6" ht="36" customHeight="1">
      <c r="A59" s="71" t="s">
        <v>185</v>
      </c>
      <c r="B59" s="74" t="s">
        <v>134</v>
      </c>
      <c r="C59" s="110" t="s">
        <v>88</v>
      </c>
      <c r="D59" s="126" t="s">
        <v>240</v>
      </c>
      <c r="E59" s="111"/>
      <c r="F59" s="78">
        <f>F60</f>
        <v>8000</v>
      </c>
    </row>
    <row r="60" spans="1:6" ht="63" customHeight="1">
      <c r="A60" s="101" t="s">
        <v>261</v>
      </c>
      <c r="B60" s="72" t="s">
        <v>134</v>
      </c>
      <c r="C60" s="107" t="s">
        <v>88</v>
      </c>
      <c r="D60" s="126" t="s">
        <v>247</v>
      </c>
      <c r="E60" s="108"/>
      <c r="F60" s="78">
        <f>F63</f>
        <v>8000</v>
      </c>
    </row>
    <row r="61" spans="1:6" ht="47.25">
      <c r="A61" s="158" t="s">
        <v>299</v>
      </c>
      <c r="B61" s="72" t="s">
        <v>134</v>
      </c>
      <c r="C61" s="107" t="s">
        <v>88</v>
      </c>
      <c r="D61" s="109" t="s">
        <v>247</v>
      </c>
      <c r="E61" s="173"/>
      <c r="F61" s="78">
        <f>F62</f>
        <v>8000</v>
      </c>
    </row>
    <row r="62" spans="1:6" ht="63">
      <c r="A62" s="155" t="s">
        <v>282</v>
      </c>
      <c r="B62" s="74" t="s">
        <v>134</v>
      </c>
      <c r="C62" s="110" t="s">
        <v>88</v>
      </c>
      <c r="D62" s="125" t="s">
        <v>324</v>
      </c>
      <c r="E62" s="111"/>
      <c r="F62" s="76">
        <f>F63</f>
        <v>8000</v>
      </c>
    </row>
    <row r="63" spans="1:6" ht="31.5">
      <c r="A63" s="148" t="s">
        <v>274</v>
      </c>
      <c r="B63" s="74" t="s">
        <v>134</v>
      </c>
      <c r="C63" s="110" t="s">
        <v>88</v>
      </c>
      <c r="D63" s="125" t="s">
        <v>324</v>
      </c>
      <c r="E63" s="111">
        <v>200</v>
      </c>
      <c r="F63" s="76">
        <v>8000</v>
      </c>
    </row>
    <row r="64" spans="1:6" ht="54" customHeight="1">
      <c r="A64" s="71" t="s">
        <v>89</v>
      </c>
      <c r="B64" s="72" t="s">
        <v>134</v>
      </c>
      <c r="C64" s="72" t="s">
        <v>90</v>
      </c>
      <c r="D64" s="157"/>
      <c r="E64" s="73"/>
      <c r="F64" s="78">
        <f>F66+F71+F76</f>
        <v>803000</v>
      </c>
    </row>
    <row r="65" spans="1:6" ht="33.75" customHeight="1">
      <c r="A65" s="71" t="s">
        <v>262</v>
      </c>
      <c r="B65" s="72" t="s">
        <v>134</v>
      </c>
      <c r="C65" s="72" t="s">
        <v>90</v>
      </c>
      <c r="D65" s="73" t="s">
        <v>257</v>
      </c>
      <c r="E65" s="73"/>
      <c r="F65" s="78">
        <f>F66</f>
        <v>780000</v>
      </c>
    </row>
    <row r="66" spans="1:6" ht="54" customHeight="1">
      <c r="A66" s="139" t="s">
        <v>184</v>
      </c>
      <c r="B66" s="72" t="s">
        <v>134</v>
      </c>
      <c r="C66" s="72" t="s">
        <v>90</v>
      </c>
      <c r="D66" s="73" t="s">
        <v>255</v>
      </c>
      <c r="E66" s="73"/>
      <c r="F66" s="78">
        <f>F67+F69</f>
        <v>780000</v>
      </c>
    </row>
    <row r="67" spans="1:6" ht="47.25">
      <c r="A67" s="152" t="s">
        <v>387</v>
      </c>
      <c r="B67" s="74" t="s">
        <v>134</v>
      </c>
      <c r="C67" s="74" t="s">
        <v>90</v>
      </c>
      <c r="D67" s="75" t="s">
        <v>353</v>
      </c>
      <c r="E67" s="75"/>
      <c r="F67" s="76">
        <f>F68</f>
        <v>600000</v>
      </c>
    </row>
    <row r="68" spans="1:6" ht="63">
      <c r="A68" s="102" t="s">
        <v>288</v>
      </c>
      <c r="B68" s="74" t="s">
        <v>134</v>
      </c>
      <c r="C68" s="74" t="s">
        <v>90</v>
      </c>
      <c r="D68" s="75" t="s">
        <v>353</v>
      </c>
      <c r="E68" s="75">
        <v>100</v>
      </c>
      <c r="F68" s="76">
        <v>600000</v>
      </c>
    </row>
    <row r="69" spans="1:6" ht="31.5">
      <c r="A69" s="102" t="s">
        <v>284</v>
      </c>
      <c r="B69" s="74" t="s">
        <v>134</v>
      </c>
      <c r="C69" s="74" t="s">
        <v>90</v>
      </c>
      <c r="D69" s="75" t="s">
        <v>354</v>
      </c>
      <c r="E69" s="75"/>
      <c r="F69" s="76">
        <f>F70</f>
        <v>180000</v>
      </c>
    </row>
    <row r="70" spans="1:6" ht="31.5">
      <c r="A70" s="148" t="s">
        <v>274</v>
      </c>
      <c r="B70" s="74" t="s">
        <v>134</v>
      </c>
      <c r="C70" s="74" t="s">
        <v>90</v>
      </c>
      <c r="D70" s="75" t="s">
        <v>354</v>
      </c>
      <c r="E70" s="75">
        <v>200</v>
      </c>
      <c r="F70" s="76">
        <v>180000</v>
      </c>
    </row>
    <row r="71" spans="1:6">
      <c r="A71" s="101" t="s">
        <v>185</v>
      </c>
      <c r="B71" s="74" t="s">
        <v>134</v>
      </c>
      <c r="C71" s="74"/>
      <c r="D71" s="75" t="s">
        <v>240</v>
      </c>
      <c r="E71" s="75"/>
      <c r="F71" s="78">
        <f>F72</f>
        <v>22000</v>
      </c>
    </row>
    <row r="72" spans="1:6" ht="47.25">
      <c r="A72" s="71" t="s">
        <v>196</v>
      </c>
      <c r="B72" s="74" t="s">
        <v>134</v>
      </c>
      <c r="C72" s="74" t="s">
        <v>90</v>
      </c>
      <c r="D72" s="75" t="s">
        <v>241</v>
      </c>
      <c r="E72" s="75"/>
      <c r="F72" s="76">
        <f>F73</f>
        <v>22000</v>
      </c>
    </row>
    <row r="73" spans="1:6" ht="30">
      <c r="A73" s="159" t="s">
        <v>303</v>
      </c>
      <c r="B73" s="74" t="s">
        <v>134</v>
      </c>
      <c r="C73" s="74" t="s">
        <v>90</v>
      </c>
      <c r="D73" s="75" t="s">
        <v>241</v>
      </c>
      <c r="E73" s="75"/>
      <c r="F73" s="76">
        <f>F74</f>
        <v>22000</v>
      </c>
    </row>
    <row r="74" spans="1:6" ht="63">
      <c r="A74" s="155" t="s">
        <v>282</v>
      </c>
      <c r="B74" s="74" t="s">
        <v>134</v>
      </c>
      <c r="C74" s="74" t="s">
        <v>90</v>
      </c>
      <c r="D74" s="75" t="s">
        <v>319</v>
      </c>
      <c r="E74" s="75"/>
      <c r="F74" s="76">
        <f>F75</f>
        <v>22000</v>
      </c>
    </row>
    <row r="75" spans="1:6" ht="31.5">
      <c r="A75" s="148" t="s">
        <v>274</v>
      </c>
      <c r="B75" s="74" t="s">
        <v>134</v>
      </c>
      <c r="C75" s="74" t="s">
        <v>90</v>
      </c>
      <c r="D75" s="75" t="s">
        <v>319</v>
      </c>
      <c r="E75" s="75">
        <v>200</v>
      </c>
      <c r="F75" s="76">
        <v>22000</v>
      </c>
    </row>
    <row r="76" spans="1:6" ht="63">
      <c r="A76" s="155" t="s">
        <v>282</v>
      </c>
      <c r="B76" s="74" t="s">
        <v>134</v>
      </c>
      <c r="C76" s="74" t="s">
        <v>90</v>
      </c>
      <c r="D76" s="75">
        <v>7700789999</v>
      </c>
      <c r="E76" s="75"/>
      <c r="F76" s="76">
        <f>F77</f>
        <v>1000</v>
      </c>
    </row>
    <row r="77" spans="1:6">
      <c r="A77" s="148" t="s">
        <v>280</v>
      </c>
      <c r="B77" s="74" t="s">
        <v>134</v>
      </c>
      <c r="C77" s="74" t="s">
        <v>90</v>
      </c>
      <c r="D77" s="75">
        <v>7700789999</v>
      </c>
      <c r="E77" s="75">
        <v>800</v>
      </c>
      <c r="F77" s="76">
        <v>1000</v>
      </c>
    </row>
    <row r="78" spans="1:6">
      <c r="A78" s="47" t="s">
        <v>91</v>
      </c>
      <c r="B78" s="72" t="s">
        <v>134</v>
      </c>
      <c r="C78" s="72" t="s">
        <v>92</v>
      </c>
      <c r="D78" s="73"/>
      <c r="E78" s="73"/>
      <c r="F78" s="78">
        <f>F79+F102+F98</f>
        <v>3935453.09</v>
      </c>
    </row>
    <row r="79" spans="1:6">
      <c r="A79" s="68" t="s">
        <v>93</v>
      </c>
      <c r="B79" s="74" t="s">
        <v>134</v>
      </c>
      <c r="C79" s="74" t="s">
        <v>94</v>
      </c>
      <c r="D79" s="75"/>
      <c r="E79" s="75"/>
      <c r="F79" s="76">
        <f>F80+F92+F100</f>
        <v>3486412.59</v>
      </c>
    </row>
    <row r="80" spans="1:6">
      <c r="A80" s="101" t="s">
        <v>185</v>
      </c>
      <c r="B80" s="72" t="s">
        <v>134</v>
      </c>
      <c r="C80" s="72" t="s">
        <v>94</v>
      </c>
      <c r="D80" s="72" t="s">
        <v>240</v>
      </c>
      <c r="E80" s="73"/>
      <c r="F80" s="78">
        <f>F81+F88+F85</f>
        <v>3164112.59</v>
      </c>
    </row>
    <row r="81" spans="1:6" ht="47.25">
      <c r="A81" s="105" t="s">
        <v>511</v>
      </c>
      <c r="B81" s="74" t="s">
        <v>134</v>
      </c>
      <c r="C81" s="74" t="s">
        <v>94</v>
      </c>
      <c r="D81" s="74" t="s">
        <v>239</v>
      </c>
      <c r="E81" s="75"/>
      <c r="F81" s="76">
        <f>F84</f>
        <v>2341239.98</v>
      </c>
    </row>
    <row r="82" spans="1:6" ht="30">
      <c r="A82" s="159" t="s">
        <v>302</v>
      </c>
      <c r="B82" s="74" t="s">
        <v>134</v>
      </c>
      <c r="C82" s="74" t="s">
        <v>94</v>
      </c>
      <c r="D82" s="74" t="s">
        <v>239</v>
      </c>
      <c r="E82" s="75"/>
      <c r="F82" s="76">
        <f>F83</f>
        <v>2341239.98</v>
      </c>
    </row>
    <row r="83" spans="1:6" ht="63">
      <c r="A83" s="155" t="s">
        <v>282</v>
      </c>
      <c r="B83" s="74" t="s">
        <v>264</v>
      </c>
      <c r="C83" s="74" t="s">
        <v>296</v>
      </c>
      <c r="D83" s="74" t="s">
        <v>320</v>
      </c>
      <c r="E83" s="75"/>
      <c r="F83" s="76">
        <f>F84</f>
        <v>2341239.98</v>
      </c>
    </row>
    <row r="84" spans="1:6" ht="31.5">
      <c r="A84" s="148" t="s">
        <v>274</v>
      </c>
      <c r="B84" s="74" t="s">
        <v>134</v>
      </c>
      <c r="C84" s="74" t="s">
        <v>94</v>
      </c>
      <c r="D84" s="74" t="s">
        <v>320</v>
      </c>
      <c r="E84" s="75">
        <v>200</v>
      </c>
      <c r="F84" s="76">
        <v>2341239.98</v>
      </c>
    </row>
    <row r="85" spans="1:6" ht="63">
      <c r="A85" s="106" t="s">
        <v>425</v>
      </c>
      <c r="B85" s="72" t="s">
        <v>134</v>
      </c>
      <c r="C85" s="72" t="s">
        <v>94</v>
      </c>
      <c r="D85" s="72" t="s">
        <v>240</v>
      </c>
      <c r="E85" s="73"/>
      <c r="F85" s="78">
        <f>F86</f>
        <v>25372.61</v>
      </c>
    </row>
    <row r="86" spans="1:6" ht="47.25">
      <c r="A86" s="148" t="s">
        <v>426</v>
      </c>
      <c r="B86" s="74" t="s">
        <v>134</v>
      </c>
      <c r="C86" s="74" t="s">
        <v>94</v>
      </c>
      <c r="D86" s="74" t="s">
        <v>427</v>
      </c>
      <c r="E86" s="75"/>
      <c r="F86" s="76">
        <f>F87</f>
        <v>25372.61</v>
      </c>
    </row>
    <row r="87" spans="1:6" ht="31.5">
      <c r="A87" s="148" t="s">
        <v>274</v>
      </c>
      <c r="B87" s="74" t="s">
        <v>134</v>
      </c>
      <c r="C87" s="74" t="s">
        <v>94</v>
      </c>
      <c r="D87" s="74" t="s">
        <v>427</v>
      </c>
      <c r="E87" s="75">
        <v>200</v>
      </c>
      <c r="F87" s="76">
        <v>25372.61</v>
      </c>
    </row>
    <row r="88" spans="1:6" ht="47.25">
      <c r="A88" s="106" t="s">
        <v>517</v>
      </c>
      <c r="B88" s="72" t="s">
        <v>134</v>
      </c>
      <c r="C88" s="72" t="s">
        <v>94</v>
      </c>
      <c r="D88" s="72" t="s">
        <v>243</v>
      </c>
      <c r="E88" s="73"/>
      <c r="F88" s="78">
        <f>F89</f>
        <v>797500</v>
      </c>
    </row>
    <row r="89" spans="1:6">
      <c r="A89" s="159" t="s">
        <v>301</v>
      </c>
      <c r="B89" s="74" t="s">
        <v>134</v>
      </c>
      <c r="C89" s="74" t="s">
        <v>296</v>
      </c>
      <c r="D89" s="74" t="s">
        <v>243</v>
      </c>
      <c r="E89" s="73"/>
      <c r="F89" s="78">
        <f>F90</f>
        <v>797500</v>
      </c>
    </row>
    <row r="90" spans="1:6" ht="63">
      <c r="A90" s="155" t="s">
        <v>282</v>
      </c>
      <c r="B90" s="74" t="s">
        <v>264</v>
      </c>
      <c r="C90" s="74" t="s">
        <v>94</v>
      </c>
      <c r="D90" s="74" t="s">
        <v>349</v>
      </c>
      <c r="E90" s="73"/>
      <c r="F90" s="78">
        <f>F91</f>
        <v>797500</v>
      </c>
    </row>
    <row r="91" spans="1:6" ht="31.5">
      <c r="A91" s="148" t="s">
        <v>274</v>
      </c>
      <c r="B91" s="74" t="s">
        <v>134</v>
      </c>
      <c r="C91" s="74" t="s">
        <v>94</v>
      </c>
      <c r="D91" s="74" t="s">
        <v>349</v>
      </c>
      <c r="E91" s="75">
        <v>200</v>
      </c>
      <c r="F91" s="76">
        <v>797500</v>
      </c>
    </row>
    <row r="92" spans="1:6">
      <c r="A92" s="127" t="s">
        <v>262</v>
      </c>
      <c r="B92" s="72" t="s">
        <v>134</v>
      </c>
      <c r="C92" s="72" t="s">
        <v>94</v>
      </c>
      <c r="D92" s="72" t="s">
        <v>257</v>
      </c>
      <c r="E92" s="73"/>
      <c r="F92" s="78">
        <f>F93</f>
        <v>321300</v>
      </c>
    </row>
    <row r="93" spans="1:6" ht="47.25">
      <c r="A93" s="139" t="s">
        <v>184</v>
      </c>
      <c r="B93" s="72" t="s">
        <v>134</v>
      </c>
      <c r="C93" s="72" t="s">
        <v>94</v>
      </c>
      <c r="D93" s="73" t="s">
        <v>255</v>
      </c>
      <c r="E93" s="73"/>
      <c r="F93" s="78">
        <f>F94+F96</f>
        <v>321300</v>
      </c>
    </row>
    <row r="94" spans="1:6" ht="47.25">
      <c r="A94" s="152" t="s">
        <v>387</v>
      </c>
      <c r="B94" s="74" t="s">
        <v>134</v>
      </c>
      <c r="C94" s="74" t="s">
        <v>94</v>
      </c>
      <c r="D94" s="75" t="s">
        <v>353</v>
      </c>
      <c r="E94" s="75"/>
      <c r="F94" s="76">
        <f>F95</f>
        <v>160300</v>
      </c>
    </row>
    <row r="95" spans="1:6" ht="63">
      <c r="A95" s="102" t="s">
        <v>288</v>
      </c>
      <c r="B95" s="74" t="s">
        <v>134</v>
      </c>
      <c r="C95" s="74" t="s">
        <v>94</v>
      </c>
      <c r="D95" s="75" t="s">
        <v>353</v>
      </c>
      <c r="E95" s="75">
        <v>100</v>
      </c>
      <c r="F95" s="76">
        <v>160300</v>
      </c>
    </row>
    <row r="96" spans="1:6" ht="31.5">
      <c r="A96" s="102" t="s">
        <v>284</v>
      </c>
      <c r="B96" s="74" t="s">
        <v>134</v>
      </c>
      <c r="C96" s="74" t="s">
        <v>94</v>
      </c>
      <c r="D96" s="75" t="s">
        <v>354</v>
      </c>
      <c r="E96" s="75"/>
      <c r="F96" s="76">
        <f>F97</f>
        <v>161000</v>
      </c>
    </row>
    <row r="97" spans="1:6" ht="31.5">
      <c r="A97" s="148" t="s">
        <v>274</v>
      </c>
      <c r="B97" s="74" t="s">
        <v>134</v>
      </c>
      <c r="C97" s="74" t="s">
        <v>94</v>
      </c>
      <c r="D97" s="75" t="s">
        <v>354</v>
      </c>
      <c r="E97" s="75">
        <v>200</v>
      </c>
      <c r="F97" s="76">
        <v>161000</v>
      </c>
    </row>
    <row r="98" spans="1:6">
      <c r="A98" s="47" t="s">
        <v>499</v>
      </c>
      <c r="B98" s="74" t="s">
        <v>134</v>
      </c>
      <c r="C98" s="74" t="s">
        <v>94</v>
      </c>
      <c r="D98" s="146" t="s">
        <v>500</v>
      </c>
      <c r="E98" s="75"/>
      <c r="F98" s="78">
        <f>F99</f>
        <v>444040.5</v>
      </c>
    </row>
    <row r="99" spans="1:6" ht="31.5">
      <c r="A99" s="371" t="s">
        <v>274</v>
      </c>
      <c r="B99" s="74" t="s">
        <v>134</v>
      </c>
      <c r="C99" s="74" t="s">
        <v>94</v>
      </c>
      <c r="D99" s="135" t="s">
        <v>500</v>
      </c>
      <c r="E99" s="75">
        <v>200</v>
      </c>
      <c r="F99" s="76">
        <v>444040.5</v>
      </c>
    </row>
    <row r="100" spans="1:6">
      <c r="A100" s="155" t="s">
        <v>467</v>
      </c>
      <c r="B100" s="74" t="s">
        <v>134</v>
      </c>
      <c r="C100" s="74" t="s">
        <v>94</v>
      </c>
      <c r="D100" s="75">
        <v>7700789999</v>
      </c>
      <c r="E100" s="75"/>
      <c r="F100" s="76">
        <f>F101</f>
        <v>1000</v>
      </c>
    </row>
    <row r="101" spans="1:6">
      <c r="A101" s="148" t="s">
        <v>280</v>
      </c>
      <c r="B101" s="74" t="s">
        <v>134</v>
      </c>
      <c r="C101" s="74" t="s">
        <v>94</v>
      </c>
      <c r="D101" s="75">
        <v>7700789999</v>
      </c>
      <c r="E101" s="75">
        <v>800</v>
      </c>
      <c r="F101" s="76">
        <v>1000</v>
      </c>
    </row>
    <row r="102" spans="1:6">
      <c r="A102" s="101" t="s">
        <v>181</v>
      </c>
      <c r="B102" s="72" t="s">
        <v>134</v>
      </c>
      <c r="C102" s="72" t="s">
        <v>180</v>
      </c>
      <c r="D102" s="73"/>
      <c r="E102" s="73"/>
      <c r="F102" s="78">
        <f>F103</f>
        <v>5000</v>
      </c>
    </row>
    <row r="103" spans="1:6">
      <c r="A103" s="101" t="s">
        <v>185</v>
      </c>
      <c r="B103" s="72" t="s">
        <v>134</v>
      </c>
      <c r="C103" s="72" t="s">
        <v>180</v>
      </c>
      <c r="D103" s="73" t="s">
        <v>240</v>
      </c>
      <c r="E103" s="73"/>
      <c r="F103" s="78">
        <f>F104</f>
        <v>5000</v>
      </c>
    </row>
    <row r="104" spans="1:6" ht="47.25">
      <c r="A104" s="101" t="s">
        <v>518</v>
      </c>
      <c r="B104" s="74" t="s">
        <v>134</v>
      </c>
      <c r="C104" s="74" t="s">
        <v>180</v>
      </c>
      <c r="D104" s="75" t="s">
        <v>244</v>
      </c>
      <c r="E104" s="75"/>
      <c r="F104" s="76">
        <f>F105</f>
        <v>5000</v>
      </c>
    </row>
    <row r="105" spans="1:6" ht="47.25">
      <c r="A105" s="175" t="s">
        <v>306</v>
      </c>
      <c r="B105" s="74" t="s">
        <v>134</v>
      </c>
      <c r="C105" s="74" t="s">
        <v>180</v>
      </c>
      <c r="D105" s="75" t="s">
        <v>244</v>
      </c>
      <c r="E105" s="75"/>
      <c r="F105" s="76">
        <f>F106</f>
        <v>5000</v>
      </c>
    </row>
    <row r="106" spans="1:6" ht="63">
      <c r="A106" s="155" t="s">
        <v>282</v>
      </c>
      <c r="B106" s="74" t="s">
        <v>134</v>
      </c>
      <c r="C106" s="74" t="s">
        <v>180</v>
      </c>
      <c r="D106" s="75" t="s">
        <v>321</v>
      </c>
      <c r="E106" s="75"/>
      <c r="F106" s="76">
        <f>F107</f>
        <v>5000</v>
      </c>
    </row>
    <row r="107" spans="1:6" ht="31.5">
      <c r="A107" s="148" t="s">
        <v>274</v>
      </c>
      <c r="B107" s="74" t="s">
        <v>264</v>
      </c>
      <c r="C107" s="74" t="s">
        <v>265</v>
      </c>
      <c r="D107" s="75" t="s">
        <v>321</v>
      </c>
      <c r="E107" s="75">
        <v>200</v>
      </c>
      <c r="F107" s="76">
        <v>5000</v>
      </c>
    </row>
    <row r="108" spans="1:6">
      <c r="A108" s="47" t="s">
        <v>95</v>
      </c>
      <c r="B108" s="72" t="s">
        <v>134</v>
      </c>
      <c r="C108" s="72" t="s">
        <v>96</v>
      </c>
      <c r="D108" s="73"/>
      <c r="E108" s="73"/>
      <c r="F108" s="78">
        <f>F109+F123</f>
        <v>837000</v>
      </c>
    </row>
    <row r="109" spans="1:6">
      <c r="A109" s="71" t="s">
        <v>97</v>
      </c>
      <c r="B109" s="72" t="s">
        <v>134</v>
      </c>
      <c r="C109" s="72" t="s">
        <v>98</v>
      </c>
      <c r="D109" s="73"/>
      <c r="E109" s="73"/>
      <c r="F109" s="78">
        <f>F110+F115+F119</f>
        <v>309000</v>
      </c>
    </row>
    <row r="110" spans="1:6">
      <c r="A110" s="128" t="s">
        <v>185</v>
      </c>
      <c r="B110" s="72" t="s">
        <v>134</v>
      </c>
      <c r="C110" s="72" t="s">
        <v>98</v>
      </c>
      <c r="D110" s="129" t="s">
        <v>240</v>
      </c>
      <c r="E110" s="73"/>
      <c r="F110" s="78">
        <f>F111</f>
        <v>50000</v>
      </c>
    </row>
    <row r="111" spans="1:6" ht="31.5">
      <c r="A111" s="130" t="s">
        <v>516</v>
      </c>
      <c r="B111" s="72" t="s">
        <v>134</v>
      </c>
      <c r="C111" s="107" t="s">
        <v>98</v>
      </c>
      <c r="D111" s="129" t="s">
        <v>246</v>
      </c>
      <c r="E111" s="108"/>
      <c r="F111" s="78">
        <f>F112</f>
        <v>50000</v>
      </c>
    </row>
    <row r="112" spans="1:6">
      <c r="A112" s="174" t="s">
        <v>305</v>
      </c>
      <c r="B112" s="160" t="s">
        <v>134</v>
      </c>
      <c r="C112" s="161" t="s">
        <v>98</v>
      </c>
      <c r="D112" s="129" t="s">
        <v>246</v>
      </c>
      <c r="E112" s="162"/>
      <c r="F112" s="163">
        <f>F113</f>
        <v>50000</v>
      </c>
    </row>
    <row r="113" spans="1:6" ht="63">
      <c r="A113" s="155" t="s">
        <v>282</v>
      </c>
      <c r="B113" s="150" t="s">
        <v>134</v>
      </c>
      <c r="C113" s="150" t="s">
        <v>98</v>
      </c>
      <c r="D113" s="129" t="s">
        <v>348</v>
      </c>
      <c r="E113" s="109"/>
      <c r="F113" s="167">
        <f>F114</f>
        <v>50000</v>
      </c>
    </row>
    <row r="114" spans="1:6" ht="31.5">
      <c r="A114" s="148" t="s">
        <v>274</v>
      </c>
      <c r="B114" s="168" t="s">
        <v>134</v>
      </c>
      <c r="C114" s="168" t="s">
        <v>98</v>
      </c>
      <c r="D114" s="129" t="s">
        <v>348</v>
      </c>
      <c r="E114" s="79">
        <v>200</v>
      </c>
      <c r="F114" s="169">
        <v>50000</v>
      </c>
    </row>
    <row r="115" spans="1:6">
      <c r="A115" s="127" t="s">
        <v>262</v>
      </c>
      <c r="B115" s="168" t="s">
        <v>412</v>
      </c>
      <c r="C115" s="168" t="s">
        <v>98</v>
      </c>
      <c r="D115" s="129" t="s">
        <v>257</v>
      </c>
      <c r="E115" s="109"/>
      <c r="F115" s="167">
        <f>F116</f>
        <v>200000</v>
      </c>
    </row>
    <row r="116" spans="1:6">
      <c r="A116" s="127" t="s">
        <v>418</v>
      </c>
      <c r="B116" s="168"/>
      <c r="C116" s="168" t="s">
        <v>98</v>
      </c>
      <c r="D116" s="129" t="s">
        <v>417</v>
      </c>
      <c r="E116" s="109"/>
      <c r="F116" s="167">
        <f>F117</f>
        <v>200000</v>
      </c>
    </row>
    <row r="117" spans="1:6" ht="63">
      <c r="A117" s="315" t="s">
        <v>282</v>
      </c>
      <c r="B117" s="168"/>
      <c r="C117" s="168" t="s">
        <v>98</v>
      </c>
      <c r="D117" s="129" t="s">
        <v>419</v>
      </c>
      <c r="E117" s="109"/>
      <c r="F117" s="167">
        <f>F118</f>
        <v>200000</v>
      </c>
    </row>
    <row r="118" spans="1:6" ht="31.5">
      <c r="A118" s="148" t="s">
        <v>274</v>
      </c>
      <c r="B118" s="168"/>
      <c r="C118" s="168" t="s">
        <v>98</v>
      </c>
      <c r="D118" s="129" t="s">
        <v>420</v>
      </c>
      <c r="E118" s="79">
        <v>200</v>
      </c>
      <c r="F118" s="169">
        <v>200000</v>
      </c>
    </row>
    <row r="119" spans="1:6">
      <c r="A119" s="127" t="s">
        <v>262</v>
      </c>
      <c r="B119" s="168"/>
      <c r="C119" s="168" t="s">
        <v>98</v>
      </c>
      <c r="D119" s="129" t="s">
        <v>257</v>
      </c>
      <c r="E119" s="79"/>
      <c r="F119" s="169">
        <f>F120</f>
        <v>59000</v>
      </c>
    </row>
    <row r="120" spans="1:6" ht="31.5">
      <c r="A120" s="149" t="s">
        <v>422</v>
      </c>
      <c r="B120" s="168"/>
      <c r="C120" s="168" t="s">
        <v>98</v>
      </c>
      <c r="D120" s="129" t="s">
        <v>421</v>
      </c>
      <c r="E120" s="79"/>
      <c r="F120" s="169">
        <f>F121</f>
        <v>59000</v>
      </c>
    </row>
    <row r="121" spans="1:6" ht="63">
      <c r="A121" s="315" t="s">
        <v>282</v>
      </c>
      <c r="B121" s="168"/>
      <c r="C121" s="168" t="s">
        <v>98</v>
      </c>
      <c r="D121" s="129" t="s">
        <v>423</v>
      </c>
      <c r="E121" s="79"/>
      <c r="F121" s="169">
        <f>F122</f>
        <v>59000</v>
      </c>
    </row>
    <row r="122" spans="1:6" ht="31.5">
      <c r="A122" s="148" t="s">
        <v>274</v>
      </c>
      <c r="B122" s="168" t="s">
        <v>134</v>
      </c>
      <c r="C122" s="168" t="s">
        <v>98</v>
      </c>
      <c r="D122" s="129" t="s">
        <v>424</v>
      </c>
      <c r="E122" s="79">
        <v>200</v>
      </c>
      <c r="F122" s="169">
        <v>59000</v>
      </c>
    </row>
    <row r="123" spans="1:6">
      <c r="A123" s="209" t="s">
        <v>110</v>
      </c>
      <c r="B123" s="164" t="s">
        <v>134</v>
      </c>
      <c r="C123" s="164" t="s">
        <v>111</v>
      </c>
      <c r="D123" s="165"/>
      <c r="E123" s="157"/>
      <c r="F123" s="166">
        <f>F130+F133+F136+F124</f>
        <v>528000</v>
      </c>
    </row>
    <row r="124" spans="1:6">
      <c r="A124" s="101" t="s">
        <v>185</v>
      </c>
      <c r="B124" s="72" t="s">
        <v>134</v>
      </c>
      <c r="C124" s="107" t="s">
        <v>111</v>
      </c>
      <c r="D124" s="109" t="s">
        <v>240</v>
      </c>
      <c r="E124" s="108"/>
      <c r="F124" s="78">
        <f>F125</f>
        <v>83000</v>
      </c>
    </row>
    <row r="125" spans="1:6" ht="31.5">
      <c r="A125" s="101" t="s">
        <v>514</v>
      </c>
      <c r="B125" s="72" t="s">
        <v>134</v>
      </c>
      <c r="C125" s="107" t="s">
        <v>111</v>
      </c>
      <c r="D125" s="109" t="s">
        <v>245</v>
      </c>
      <c r="E125" s="108"/>
      <c r="F125" s="78">
        <f>F128</f>
        <v>83000</v>
      </c>
    </row>
    <row r="126" spans="1:6">
      <c r="A126" s="159" t="s">
        <v>304</v>
      </c>
      <c r="B126" s="72" t="s">
        <v>134</v>
      </c>
      <c r="C126" s="107" t="s">
        <v>297</v>
      </c>
      <c r="D126" s="109" t="s">
        <v>245</v>
      </c>
      <c r="E126" s="108"/>
      <c r="F126" s="78">
        <f>F127</f>
        <v>83000</v>
      </c>
    </row>
    <row r="127" spans="1:6" ht="63">
      <c r="A127" s="155" t="s">
        <v>282</v>
      </c>
      <c r="B127" s="72" t="s">
        <v>264</v>
      </c>
      <c r="C127" s="107" t="s">
        <v>297</v>
      </c>
      <c r="D127" s="109" t="s">
        <v>352</v>
      </c>
      <c r="E127" s="108"/>
      <c r="F127" s="78">
        <f>F128</f>
        <v>83000</v>
      </c>
    </row>
    <row r="128" spans="1:6" ht="31.5">
      <c r="A128" s="148" t="s">
        <v>274</v>
      </c>
      <c r="B128" s="74" t="s">
        <v>134</v>
      </c>
      <c r="C128" s="110" t="s">
        <v>111</v>
      </c>
      <c r="D128" s="79" t="s">
        <v>322</v>
      </c>
      <c r="E128" s="111">
        <v>200</v>
      </c>
      <c r="F128" s="76">
        <v>83000</v>
      </c>
    </row>
    <row r="129" spans="1:6">
      <c r="A129" s="127" t="s">
        <v>262</v>
      </c>
      <c r="B129" s="72"/>
      <c r="C129" s="107"/>
      <c r="D129" s="109" t="s">
        <v>257</v>
      </c>
      <c r="E129" s="108"/>
      <c r="F129" s="78">
        <f>F130+F133+F136</f>
        <v>445000</v>
      </c>
    </row>
    <row r="130" spans="1:6" ht="31.5">
      <c r="A130" s="93" t="s">
        <v>298</v>
      </c>
      <c r="B130" s="72" t="s">
        <v>134</v>
      </c>
      <c r="C130" s="72" t="s">
        <v>111</v>
      </c>
      <c r="D130" s="109" t="s">
        <v>267</v>
      </c>
      <c r="E130" s="73"/>
      <c r="F130" s="78">
        <f>F131</f>
        <v>410000</v>
      </c>
    </row>
    <row r="131" spans="1:6" ht="63">
      <c r="A131" s="155" t="s">
        <v>282</v>
      </c>
      <c r="B131" s="72" t="s">
        <v>134</v>
      </c>
      <c r="C131" s="72" t="s">
        <v>297</v>
      </c>
      <c r="D131" s="170" t="s">
        <v>342</v>
      </c>
      <c r="E131" s="73"/>
      <c r="F131" s="78">
        <f>F132</f>
        <v>410000</v>
      </c>
    </row>
    <row r="132" spans="1:6" ht="31.5">
      <c r="A132" s="148" t="s">
        <v>274</v>
      </c>
      <c r="B132" s="74" t="s">
        <v>134</v>
      </c>
      <c r="C132" s="74" t="s">
        <v>111</v>
      </c>
      <c r="D132" s="75" t="s">
        <v>342</v>
      </c>
      <c r="E132" s="75">
        <v>200</v>
      </c>
      <c r="F132" s="76">
        <v>410000</v>
      </c>
    </row>
    <row r="133" spans="1:6">
      <c r="A133" s="93" t="s">
        <v>120</v>
      </c>
      <c r="B133" s="72" t="s">
        <v>134</v>
      </c>
      <c r="C133" s="72" t="s">
        <v>111</v>
      </c>
      <c r="D133" s="73" t="s">
        <v>266</v>
      </c>
      <c r="E133" s="73"/>
      <c r="F133" s="78">
        <f>F134</f>
        <v>5000</v>
      </c>
    </row>
    <row r="134" spans="1:6" ht="63">
      <c r="A134" s="155" t="s">
        <v>282</v>
      </c>
      <c r="B134" s="72" t="s">
        <v>134</v>
      </c>
      <c r="C134" s="72" t="s">
        <v>111</v>
      </c>
      <c r="D134" s="73" t="s">
        <v>344</v>
      </c>
      <c r="E134" s="73"/>
      <c r="F134" s="78">
        <f>F135</f>
        <v>5000</v>
      </c>
    </row>
    <row r="135" spans="1:6" ht="31.5">
      <c r="A135" s="148" t="s">
        <v>274</v>
      </c>
      <c r="B135" s="74" t="s">
        <v>134</v>
      </c>
      <c r="C135" s="74" t="s">
        <v>111</v>
      </c>
      <c r="D135" s="75" t="s">
        <v>344</v>
      </c>
      <c r="E135" s="75">
        <v>200</v>
      </c>
      <c r="F135" s="76">
        <v>5000</v>
      </c>
    </row>
    <row r="136" spans="1:6">
      <c r="A136" s="93" t="s">
        <v>300</v>
      </c>
      <c r="B136" s="72" t="s">
        <v>134</v>
      </c>
      <c r="C136" s="72" t="s">
        <v>111</v>
      </c>
      <c r="D136" s="73" t="s">
        <v>271</v>
      </c>
      <c r="E136" s="73"/>
      <c r="F136" s="78">
        <f>F137</f>
        <v>30000</v>
      </c>
    </row>
    <row r="137" spans="1:6" ht="63">
      <c r="A137" s="155" t="s">
        <v>282</v>
      </c>
      <c r="B137" s="72" t="s">
        <v>134</v>
      </c>
      <c r="C137" s="72" t="s">
        <v>111</v>
      </c>
      <c r="D137" s="73" t="s">
        <v>345</v>
      </c>
      <c r="E137" s="73"/>
      <c r="F137" s="78">
        <f>F138</f>
        <v>30000</v>
      </c>
    </row>
    <row r="138" spans="1:6" ht="31.5">
      <c r="A138" s="148" t="s">
        <v>274</v>
      </c>
      <c r="B138" s="74" t="s">
        <v>134</v>
      </c>
      <c r="C138" s="74" t="s">
        <v>111</v>
      </c>
      <c r="D138" s="131" t="s">
        <v>259</v>
      </c>
      <c r="E138" s="75">
        <v>200</v>
      </c>
      <c r="F138" s="76">
        <v>30000</v>
      </c>
    </row>
    <row r="139" spans="1:6">
      <c r="A139" s="71" t="s">
        <v>99</v>
      </c>
      <c r="B139" s="72" t="s">
        <v>134</v>
      </c>
      <c r="C139" s="72" t="s">
        <v>100</v>
      </c>
      <c r="D139" s="73"/>
      <c r="E139" s="73"/>
      <c r="F139" s="78">
        <f>F140</f>
        <v>6000</v>
      </c>
    </row>
    <row r="140" spans="1:6">
      <c r="A140" s="71" t="s">
        <v>519</v>
      </c>
      <c r="B140" s="72" t="s">
        <v>134</v>
      </c>
      <c r="C140" s="72" t="s">
        <v>102</v>
      </c>
      <c r="D140" s="89"/>
      <c r="E140" s="73"/>
      <c r="F140" s="78">
        <f>F141</f>
        <v>6000</v>
      </c>
    </row>
    <row r="141" spans="1:6">
      <c r="A141" s="127" t="s">
        <v>262</v>
      </c>
      <c r="B141" s="72" t="s">
        <v>134</v>
      </c>
      <c r="C141" s="72" t="s">
        <v>102</v>
      </c>
      <c r="D141" s="132" t="s">
        <v>257</v>
      </c>
      <c r="E141" s="73"/>
      <c r="F141" s="78">
        <f>F142</f>
        <v>6000</v>
      </c>
    </row>
    <row r="142" spans="1:6" ht="31.5">
      <c r="A142" s="93" t="s">
        <v>173</v>
      </c>
      <c r="B142" s="72" t="s">
        <v>134</v>
      </c>
      <c r="C142" s="72" t="s">
        <v>102</v>
      </c>
      <c r="D142" s="73" t="s">
        <v>268</v>
      </c>
      <c r="E142" s="73"/>
      <c r="F142" s="78">
        <f>F143</f>
        <v>6000</v>
      </c>
    </row>
    <row r="143" spans="1:6" ht="63">
      <c r="A143" s="155" t="s">
        <v>282</v>
      </c>
      <c r="B143" s="72" t="s">
        <v>134</v>
      </c>
      <c r="C143" s="72" t="s">
        <v>102</v>
      </c>
      <c r="D143" s="73" t="s">
        <v>346</v>
      </c>
      <c r="E143" s="73"/>
      <c r="F143" s="78">
        <f>F144</f>
        <v>6000</v>
      </c>
    </row>
    <row r="144" spans="1:6" ht="31.5">
      <c r="A144" s="148" t="s">
        <v>274</v>
      </c>
      <c r="B144" s="74" t="s">
        <v>134</v>
      </c>
      <c r="C144" s="74" t="s">
        <v>102</v>
      </c>
      <c r="D144" s="75" t="s">
        <v>346</v>
      </c>
      <c r="E144" s="70">
        <v>200</v>
      </c>
      <c r="F144" s="76">
        <v>6000</v>
      </c>
    </row>
    <row r="145" spans="1:6">
      <c r="A145" s="47" t="s">
        <v>103</v>
      </c>
      <c r="B145" s="72" t="s">
        <v>134</v>
      </c>
      <c r="C145" s="72" t="s">
        <v>104</v>
      </c>
      <c r="D145" s="73"/>
      <c r="E145" s="73"/>
      <c r="F145" s="78">
        <f>F146+F160</f>
        <v>2288580.8199999998</v>
      </c>
    </row>
    <row r="146" spans="1:6">
      <c r="A146" s="47" t="s">
        <v>105</v>
      </c>
      <c r="B146" s="72" t="s">
        <v>134</v>
      </c>
      <c r="C146" s="72" t="s">
        <v>106</v>
      </c>
      <c r="D146" s="73"/>
      <c r="E146" s="73"/>
      <c r="F146" s="78">
        <f>F147</f>
        <v>1528400</v>
      </c>
    </row>
    <row r="147" spans="1:6">
      <c r="A147" s="47" t="s">
        <v>262</v>
      </c>
      <c r="B147" s="72" t="s">
        <v>134</v>
      </c>
      <c r="C147" s="72" t="s">
        <v>106</v>
      </c>
      <c r="D147" s="73" t="s">
        <v>257</v>
      </c>
      <c r="E147" s="75"/>
      <c r="F147" s="76">
        <f>F148+F155</f>
        <v>1528400</v>
      </c>
    </row>
    <row r="148" spans="1:6" ht="31.5">
      <c r="A148" s="71" t="s">
        <v>174</v>
      </c>
      <c r="B148" s="74" t="s">
        <v>134</v>
      </c>
      <c r="C148" s="74" t="s">
        <v>106</v>
      </c>
      <c r="D148" s="90" t="s">
        <v>269</v>
      </c>
      <c r="E148" s="75"/>
      <c r="F148" s="76">
        <f>F149+F151+F153</f>
        <v>1158800</v>
      </c>
    </row>
    <row r="149" spans="1:6" ht="47.25">
      <c r="A149" s="151" t="s">
        <v>283</v>
      </c>
      <c r="B149" s="133" t="s">
        <v>134</v>
      </c>
      <c r="C149" s="133" t="s">
        <v>106</v>
      </c>
      <c r="D149" s="134" t="s">
        <v>332</v>
      </c>
      <c r="E149" s="135"/>
      <c r="F149" s="76">
        <f>F150</f>
        <v>996800</v>
      </c>
    </row>
    <row r="150" spans="1:6" ht="63">
      <c r="A150" s="102" t="s">
        <v>288</v>
      </c>
      <c r="B150" s="133" t="s">
        <v>134</v>
      </c>
      <c r="C150" s="133" t="s">
        <v>106</v>
      </c>
      <c r="D150" s="134" t="s">
        <v>332</v>
      </c>
      <c r="E150" s="135">
        <v>100</v>
      </c>
      <c r="F150" s="76">
        <v>996800</v>
      </c>
    </row>
    <row r="151" spans="1:6" ht="31.5">
      <c r="A151" s="102" t="s">
        <v>284</v>
      </c>
      <c r="B151" s="133" t="s">
        <v>134</v>
      </c>
      <c r="C151" s="133" t="s">
        <v>106</v>
      </c>
      <c r="D151" s="177" t="s">
        <v>334</v>
      </c>
      <c r="E151" s="135"/>
      <c r="F151" s="76">
        <f>F152</f>
        <v>155000</v>
      </c>
    </row>
    <row r="152" spans="1:6" ht="31.5">
      <c r="A152" s="148" t="s">
        <v>274</v>
      </c>
      <c r="B152" s="74" t="s">
        <v>134</v>
      </c>
      <c r="C152" s="74" t="s">
        <v>106</v>
      </c>
      <c r="D152" s="91" t="s">
        <v>334</v>
      </c>
      <c r="E152" s="75">
        <v>200</v>
      </c>
      <c r="F152" s="76">
        <v>155000</v>
      </c>
    </row>
    <row r="153" spans="1:6" ht="63">
      <c r="A153" s="155" t="s">
        <v>282</v>
      </c>
      <c r="B153" s="74" t="s">
        <v>134</v>
      </c>
      <c r="C153" s="74" t="s">
        <v>106</v>
      </c>
      <c r="D153" s="91" t="s">
        <v>335</v>
      </c>
      <c r="E153" s="75"/>
      <c r="F153" s="76">
        <f>F154</f>
        <v>7000</v>
      </c>
    </row>
    <row r="154" spans="1:6">
      <c r="A154" s="100" t="s">
        <v>280</v>
      </c>
      <c r="B154" s="74" t="s">
        <v>134</v>
      </c>
      <c r="C154" s="74" t="s">
        <v>106</v>
      </c>
      <c r="D154" s="91" t="s">
        <v>335</v>
      </c>
      <c r="E154" s="75">
        <v>800</v>
      </c>
      <c r="F154" s="76">
        <v>7000</v>
      </c>
    </row>
    <row r="155" spans="1:6" ht="31.5">
      <c r="A155" s="92" t="s">
        <v>170</v>
      </c>
      <c r="B155" s="74" t="s">
        <v>134</v>
      </c>
      <c r="C155" s="74" t="s">
        <v>106</v>
      </c>
      <c r="D155" s="91" t="s">
        <v>254</v>
      </c>
      <c r="E155" s="75"/>
      <c r="F155" s="78">
        <f>F156+F158</f>
        <v>369600</v>
      </c>
    </row>
    <row r="156" spans="1:6" ht="47.25">
      <c r="A156" s="152" t="s">
        <v>283</v>
      </c>
      <c r="B156" s="74" t="s">
        <v>134</v>
      </c>
      <c r="C156" s="74" t="s">
        <v>106</v>
      </c>
      <c r="D156" s="91" t="s">
        <v>336</v>
      </c>
      <c r="E156" s="75"/>
      <c r="F156" s="76">
        <f>F157</f>
        <v>365600</v>
      </c>
    </row>
    <row r="157" spans="1:6" ht="63">
      <c r="A157" s="102" t="s">
        <v>288</v>
      </c>
      <c r="B157" s="74" t="s">
        <v>134</v>
      </c>
      <c r="C157" s="74" t="s">
        <v>106</v>
      </c>
      <c r="D157" s="91" t="s">
        <v>336</v>
      </c>
      <c r="E157" s="75">
        <v>100</v>
      </c>
      <c r="F157" s="76">
        <v>365600</v>
      </c>
    </row>
    <row r="158" spans="1:6" ht="31.5">
      <c r="A158" s="102" t="s">
        <v>284</v>
      </c>
      <c r="B158" s="74" t="s">
        <v>134</v>
      </c>
      <c r="C158" s="74" t="s">
        <v>106</v>
      </c>
      <c r="D158" s="91" t="s">
        <v>337</v>
      </c>
      <c r="E158" s="75"/>
      <c r="F158" s="76">
        <f>F159</f>
        <v>4000</v>
      </c>
    </row>
    <row r="159" spans="1:6" ht="31.5">
      <c r="A159" s="148" t="s">
        <v>274</v>
      </c>
      <c r="B159" s="74" t="s">
        <v>134</v>
      </c>
      <c r="C159" s="74" t="s">
        <v>106</v>
      </c>
      <c r="D159" s="91" t="s">
        <v>337</v>
      </c>
      <c r="E159" s="75">
        <v>200</v>
      </c>
      <c r="F159" s="76">
        <v>4000</v>
      </c>
    </row>
    <row r="160" spans="1:6">
      <c r="A160" s="138" t="s">
        <v>182</v>
      </c>
      <c r="B160" s="137" t="s">
        <v>134</v>
      </c>
      <c r="C160" s="72" t="s">
        <v>183</v>
      </c>
      <c r="D160" s="90"/>
      <c r="E160" s="73"/>
      <c r="F160" s="78">
        <f>F162</f>
        <v>760180.82</v>
      </c>
    </row>
    <row r="161" spans="1:6">
      <c r="A161" s="136" t="s">
        <v>262</v>
      </c>
      <c r="B161" s="72" t="s">
        <v>134</v>
      </c>
      <c r="C161" s="72" t="s">
        <v>183</v>
      </c>
      <c r="D161" s="90" t="s">
        <v>257</v>
      </c>
      <c r="E161" s="73"/>
      <c r="F161" s="78">
        <f>F162</f>
        <v>760180.82</v>
      </c>
    </row>
    <row r="162" spans="1:6" ht="47.25">
      <c r="A162" s="139" t="s">
        <v>184</v>
      </c>
      <c r="B162" s="72" t="s">
        <v>134</v>
      </c>
      <c r="C162" s="72" t="s">
        <v>183</v>
      </c>
      <c r="D162" s="90" t="s">
        <v>255</v>
      </c>
      <c r="E162" s="73"/>
      <c r="F162" s="78">
        <f>F163+F165+F167</f>
        <v>760180.82</v>
      </c>
    </row>
    <row r="163" spans="1:6" ht="47.25">
      <c r="A163" s="152" t="s">
        <v>387</v>
      </c>
      <c r="B163" s="74" t="s">
        <v>134</v>
      </c>
      <c r="C163" s="74" t="s">
        <v>183</v>
      </c>
      <c r="D163" s="91" t="s">
        <v>353</v>
      </c>
      <c r="E163" s="75"/>
      <c r="F163" s="76">
        <f>F164</f>
        <v>753180.82</v>
      </c>
    </row>
    <row r="164" spans="1:6" ht="63">
      <c r="A164" s="102" t="s">
        <v>288</v>
      </c>
      <c r="B164" s="74" t="s">
        <v>134</v>
      </c>
      <c r="C164" s="74" t="s">
        <v>183</v>
      </c>
      <c r="D164" s="91" t="s">
        <v>353</v>
      </c>
      <c r="E164" s="75">
        <v>100</v>
      </c>
      <c r="F164" s="76">
        <v>753180.82</v>
      </c>
    </row>
    <row r="165" spans="1:6" ht="31.5">
      <c r="A165" s="102" t="s">
        <v>284</v>
      </c>
      <c r="B165" s="74" t="s">
        <v>134</v>
      </c>
      <c r="C165" s="74" t="s">
        <v>183</v>
      </c>
      <c r="D165" s="91" t="s">
        <v>354</v>
      </c>
      <c r="E165" s="75"/>
      <c r="F165" s="76">
        <f>F166</f>
        <v>4000</v>
      </c>
    </row>
    <row r="166" spans="1:6" ht="31.5">
      <c r="A166" s="148" t="s">
        <v>274</v>
      </c>
      <c r="B166" s="74" t="s">
        <v>134</v>
      </c>
      <c r="C166" s="74" t="s">
        <v>183</v>
      </c>
      <c r="D166" s="91" t="s">
        <v>354</v>
      </c>
      <c r="E166" s="75">
        <v>200</v>
      </c>
      <c r="F166" s="76">
        <v>4000</v>
      </c>
    </row>
    <row r="167" spans="1:6" ht="63">
      <c r="A167" s="155" t="s">
        <v>282</v>
      </c>
      <c r="B167" s="74" t="s">
        <v>134</v>
      </c>
      <c r="C167" s="74" t="s">
        <v>183</v>
      </c>
      <c r="D167" s="91" t="s">
        <v>355</v>
      </c>
      <c r="E167" s="75"/>
      <c r="F167" s="76">
        <f>F168</f>
        <v>3000</v>
      </c>
    </row>
    <row r="168" spans="1:6">
      <c r="A168" s="68" t="s">
        <v>280</v>
      </c>
      <c r="B168" s="74" t="s">
        <v>134</v>
      </c>
      <c r="C168" s="74" t="s">
        <v>183</v>
      </c>
      <c r="D168" s="91" t="s">
        <v>355</v>
      </c>
      <c r="E168" s="75">
        <v>800</v>
      </c>
      <c r="F168" s="76">
        <v>3000</v>
      </c>
    </row>
    <row r="169" spans="1:6">
      <c r="A169" s="71" t="s">
        <v>107</v>
      </c>
      <c r="B169" s="72" t="s">
        <v>134</v>
      </c>
      <c r="C169" s="72" t="s">
        <v>108</v>
      </c>
      <c r="D169" s="73"/>
      <c r="E169" s="73"/>
      <c r="F169" s="78">
        <f>F171</f>
        <v>5000</v>
      </c>
    </row>
    <row r="170" spans="1:6">
      <c r="A170" s="171" t="s">
        <v>126</v>
      </c>
      <c r="B170" s="72" t="s">
        <v>134</v>
      </c>
      <c r="C170" s="72" t="s">
        <v>125</v>
      </c>
      <c r="D170" s="73"/>
      <c r="E170" s="73"/>
      <c r="F170" s="78">
        <f>F171</f>
        <v>5000</v>
      </c>
    </row>
    <row r="171" spans="1:6">
      <c r="A171" s="171" t="s">
        <v>262</v>
      </c>
      <c r="B171" s="72" t="s">
        <v>134</v>
      </c>
      <c r="C171" s="72" t="s">
        <v>125</v>
      </c>
      <c r="D171" s="73" t="s">
        <v>257</v>
      </c>
      <c r="E171" s="73"/>
      <c r="F171" s="78">
        <f>F172</f>
        <v>5000</v>
      </c>
    </row>
    <row r="172" spans="1:6">
      <c r="A172" s="172" t="s">
        <v>118</v>
      </c>
      <c r="B172" s="72" t="s">
        <v>134</v>
      </c>
      <c r="C172" s="72" t="s">
        <v>125</v>
      </c>
      <c r="D172" s="73" t="s">
        <v>256</v>
      </c>
      <c r="E172" s="73"/>
      <c r="F172" s="78">
        <v>5000</v>
      </c>
    </row>
    <row r="173" spans="1:6" ht="63">
      <c r="A173" s="155" t="s">
        <v>282</v>
      </c>
      <c r="B173" s="72" t="s">
        <v>134</v>
      </c>
      <c r="C173" s="74" t="s">
        <v>125</v>
      </c>
      <c r="D173" s="75" t="s">
        <v>347</v>
      </c>
      <c r="E173" s="75"/>
      <c r="F173" s="76">
        <f>F174</f>
        <v>5000</v>
      </c>
    </row>
    <row r="174" spans="1:6" ht="31.5">
      <c r="A174" s="148" t="s">
        <v>274</v>
      </c>
      <c r="B174" s="72" t="s">
        <v>134</v>
      </c>
      <c r="C174" s="74" t="s">
        <v>125</v>
      </c>
      <c r="D174" s="75" t="s">
        <v>347</v>
      </c>
      <c r="E174" s="75">
        <v>200</v>
      </c>
      <c r="F174" s="76">
        <v>5000</v>
      </c>
    </row>
    <row r="175" spans="1:6" ht="20.25" customHeight="1">
      <c r="A175" s="148" t="s">
        <v>406</v>
      </c>
      <c r="B175" s="137" t="s">
        <v>134</v>
      </c>
      <c r="C175" s="72" t="s">
        <v>408</v>
      </c>
      <c r="D175" s="75" t="s">
        <v>257</v>
      </c>
      <c r="E175" s="75"/>
      <c r="F175" s="76">
        <f>F176</f>
        <v>144000</v>
      </c>
    </row>
    <row r="176" spans="1:6" ht="24" customHeight="1">
      <c r="A176" s="148" t="s">
        <v>410</v>
      </c>
      <c r="B176" s="137" t="s">
        <v>412</v>
      </c>
      <c r="C176" s="74" t="s">
        <v>409</v>
      </c>
      <c r="D176" s="75" t="s">
        <v>258</v>
      </c>
      <c r="E176" s="75">
        <v>320</v>
      </c>
      <c r="F176" s="76">
        <f>F177</f>
        <v>144000</v>
      </c>
    </row>
    <row r="177" spans="1:6" ht="24" customHeight="1">
      <c r="A177" s="148" t="s">
        <v>262</v>
      </c>
      <c r="B177" s="137" t="s">
        <v>413</v>
      </c>
      <c r="C177" s="74" t="s">
        <v>409</v>
      </c>
      <c r="D177" s="75" t="s">
        <v>415</v>
      </c>
      <c r="E177" s="75">
        <v>321</v>
      </c>
      <c r="F177" s="76">
        <f>F178</f>
        <v>144000</v>
      </c>
    </row>
    <row r="178" spans="1:6" ht="31.5">
      <c r="A178" s="148" t="s">
        <v>411</v>
      </c>
      <c r="B178" s="137" t="s">
        <v>414</v>
      </c>
      <c r="C178" s="74" t="s">
        <v>409</v>
      </c>
      <c r="D178" s="75" t="s">
        <v>416</v>
      </c>
      <c r="E178" s="75">
        <v>321</v>
      </c>
      <c r="F178" s="76">
        <v>144000</v>
      </c>
    </row>
    <row r="179" spans="1:6">
      <c r="A179" s="402" t="s">
        <v>109</v>
      </c>
      <c r="B179" s="56"/>
      <c r="C179" s="56"/>
      <c r="D179" s="48"/>
      <c r="E179" s="48"/>
      <c r="F179" s="78">
        <f>F13+F47+F53+F78+F108+F139+F145+F169+F175</f>
        <v>12677693.41</v>
      </c>
    </row>
    <row r="181" spans="1:6">
      <c r="A181" s="403"/>
      <c r="B181" s="403"/>
      <c r="C181" s="403"/>
    </row>
    <row r="182" spans="1:6">
      <c r="A182" s="403"/>
      <c r="B182" s="403"/>
      <c r="C182" s="403"/>
    </row>
    <row r="183" spans="1:6">
      <c r="A183" s="30" t="s">
        <v>497</v>
      </c>
      <c r="F183" s="30" t="s">
        <v>498</v>
      </c>
    </row>
    <row r="184" spans="1:6" ht="30" customHeight="1"/>
    <row r="185" spans="1:6">
      <c r="A185" s="30"/>
      <c r="F185" s="30"/>
    </row>
  </sheetData>
  <mergeCells count="9">
    <mergeCell ref="C3:G3"/>
    <mergeCell ref="A7:F7"/>
    <mergeCell ref="A6:F6"/>
    <mergeCell ref="A8:F8"/>
    <mergeCell ref="A10:A11"/>
    <mergeCell ref="B10:B11"/>
    <mergeCell ref="C10:C11"/>
    <mergeCell ref="D10:D11"/>
    <mergeCell ref="E10:E11"/>
  </mergeCells>
  <phoneticPr fontId="18" type="noConversion"/>
  <pageMargins left="0.7" right="0.7" top="0.75" bottom="0.75" header="0.3" footer="0.3"/>
  <pageSetup paperSize="9" scale="54" fitToHeight="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5"/>
  <sheetViews>
    <sheetView tabSelected="1" zoomScaleNormal="100" workbookViewId="0">
      <selection activeCell="C5" sqref="C5"/>
    </sheetView>
  </sheetViews>
  <sheetFormatPr defaultRowHeight="18.75"/>
  <cols>
    <col min="1" max="1" width="58" style="81" customWidth="1"/>
    <col min="2" max="2" width="34.7109375" style="81" customWidth="1"/>
    <col min="3" max="3" width="22.7109375" style="81" customWidth="1"/>
  </cols>
  <sheetData>
    <row r="1" spans="1:7">
      <c r="B1" s="449" t="s">
        <v>505</v>
      </c>
      <c r="C1" s="449"/>
      <c r="D1" s="449"/>
      <c r="E1" s="449"/>
      <c r="F1" s="449"/>
      <c r="G1" s="449"/>
    </row>
    <row r="2" spans="1:7" s="114" customFormat="1">
      <c r="A2" s="81"/>
      <c r="B2" s="450" t="s">
        <v>524</v>
      </c>
      <c r="C2" s="449"/>
      <c r="D2" s="449"/>
      <c r="E2" s="449"/>
      <c r="F2" s="449"/>
      <c r="G2" s="449"/>
    </row>
    <row r="3" spans="1:7">
      <c r="B3" s="448" t="s">
        <v>506</v>
      </c>
      <c r="C3" s="448"/>
      <c r="D3" s="448"/>
      <c r="E3" s="448"/>
      <c r="F3" s="448"/>
      <c r="G3" s="448"/>
    </row>
    <row r="4" spans="1:7">
      <c r="B4" s="451" t="s">
        <v>507</v>
      </c>
      <c r="C4" s="451"/>
      <c r="D4" s="451"/>
      <c r="E4" s="451"/>
      <c r="F4" s="451"/>
      <c r="G4" s="451"/>
    </row>
    <row r="6" spans="1:7" ht="47.25" customHeight="1">
      <c r="A6" s="446" t="s">
        <v>502</v>
      </c>
      <c r="B6" s="446"/>
      <c r="C6" s="446"/>
    </row>
    <row r="7" spans="1:7" ht="15.75" customHeight="1">
      <c r="A7" s="446"/>
      <c r="B7" s="446"/>
      <c r="C7" s="446"/>
    </row>
    <row r="8" spans="1:7" ht="15.75" customHeight="1">
      <c r="A8" s="447"/>
      <c r="B8" s="447"/>
      <c r="C8" s="447"/>
    </row>
    <row r="9" spans="1:7" s="114" customFormat="1" ht="15.75" customHeight="1">
      <c r="A9" s="205"/>
      <c r="B9" s="205"/>
      <c r="C9" s="205"/>
    </row>
    <row r="10" spans="1:7" s="85" customFormat="1" ht="35.25" customHeight="1">
      <c r="A10" s="445" t="s">
        <v>137</v>
      </c>
      <c r="B10" s="445" t="s">
        <v>138</v>
      </c>
      <c r="C10" s="391" t="s">
        <v>139</v>
      </c>
    </row>
    <row r="11" spans="1:7" s="85" customFormat="1" ht="35.25" customHeight="1">
      <c r="A11" s="445"/>
      <c r="B11" s="445"/>
      <c r="C11" s="391" t="s">
        <v>388</v>
      </c>
    </row>
    <row r="12" spans="1:7" ht="37.5">
      <c r="A12" s="84" t="s">
        <v>140</v>
      </c>
      <c r="B12" s="14" t="s">
        <v>141</v>
      </c>
      <c r="C12" s="392">
        <f>C24</f>
        <v>1480220.8000000007</v>
      </c>
    </row>
    <row r="13" spans="1:7" ht="37.5">
      <c r="A13" s="84" t="s">
        <v>142</v>
      </c>
      <c r="B13" s="14" t="s">
        <v>143</v>
      </c>
      <c r="C13" s="392"/>
    </row>
    <row r="14" spans="1:7" ht="56.25">
      <c r="A14" s="387" t="s">
        <v>145</v>
      </c>
      <c r="B14" s="14" t="s">
        <v>146</v>
      </c>
      <c r="C14" s="392"/>
    </row>
    <row r="15" spans="1:7" ht="56.25">
      <c r="A15" s="387" t="s">
        <v>147</v>
      </c>
      <c r="B15" s="14" t="s">
        <v>310</v>
      </c>
      <c r="C15" s="392"/>
    </row>
    <row r="16" spans="1:7" ht="56.25">
      <c r="A16" s="387" t="s">
        <v>148</v>
      </c>
      <c r="B16" s="14" t="s">
        <v>149</v>
      </c>
      <c r="C16" s="392"/>
    </row>
    <row r="17" spans="1:4" ht="56.25">
      <c r="A17" s="387" t="s">
        <v>150</v>
      </c>
      <c r="B17" s="14" t="s">
        <v>311</v>
      </c>
      <c r="C17" s="392"/>
      <c r="D17" s="88"/>
    </row>
    <row r="18" spans="1:4" ht="56.25">
      <c r="A18" s="82" t="s">
        <v>144</v>
      </c>
      <c r="B18" s="14" t="s">
        <v>169</v>
      </c>
      <c r="C18" s="392"/>
    </row>
    <row r="19" spans="1:4" ht="75">
      <c r="A19" s="387" t="s">
        <v>151</v>
      </c>
      <c r="B19" s="14" t="s">
        <v>152</v>
      </c>
      <c r="C19" s="392"/>
    </row>
    <row r="20" spans="1:4" ht="75">
      <c r="A20" s="387" t="s">
        <v>153</v>
      </c>
      <c r="B20" s="14" t="s">
        <v>154</v>
      </c>
      <c r="C20" s="392"/>
    </row>
    <row r="21" spans="1:4" ht="75">
      <c r="A21" s="387" t="s">
        <v>64</v>
      </c>
      <c r="B21" s="14" t="s">
        <v>312</v>
      </c>
      <c r="C21" s="392"/>
    </row>
    <row r="22" spans="1:4" ht="93.75">
      <c r="A22" s="387" t="s">
        <v>155</v>
      </c>
      <c r="B22" s="14" t="s">
        <v>156</v>
      </c>
      <c r="C22" s="392"/>
    </row>
    <row r="23" spans="1:4" ht="75">
      <c r="A23" s="83" t="s">
        <v>157</v>
      </c>
      <c r="B23" s="14" t="s">
        <v>313</v>
      </c>
      <c r="C23" s="392"/>
    </row>
    <row r="24" spans="1:4" ht="37.5">
      <c r="A24" s="83" t="s">
        <v>158</v>
      </c>
      <c r="B24" s="14" t="s">
        <v>159</v>
      </c>
      <c r="C24" s="392">
        <f>C25+C29</f>
        <v>1480220.8000000007</v>
      </c>
    </row>
    <row r="25" spans="1:4" ht="37.5">
      <c r="A25" s="83" t="s">
        <v>160</v>
      </c>
      <c r="B25" s="14" t="s">
        <v>161</v>
      </c>
      <c r="C25" s="392">
        <f>C26</f>
        <v>-11197472.609999999</v>
      </c>
    </row>
    <row r="26" spans="1:4" ht="37.5">
      <c r="A26" s="83" t="s">
        <v>162</v>
      </c>
      <c r="B26" s="14" t="s">
        <v>163</v>
      </c>
      <c r="C26" s="392">
        <f t="shared" ref="C26:C27" si="0">C27</f>
        <v>-11197472.609999999</v>
      </c>
    </row>
    <row r="27" spans="1:4" ht="37.5">
      <c r="A27" s="83" t="s">
        <v>164</v>
      </c>
      <c r="B27" s="14" t="s">
        <v>314</v>
      </c>
      <c r="C27" s="392">
        <f t="shared" si="0"/>
        <v>-11197472.609999999</v>
      </c>
    </row>
    <row r="28" spans="1:4" ht="37.5">
      <c r="A28" s="83" t="s">
        <v>67</v>
      </c>
      <c r="B28" s="14" t="s">
        <v>315</v>
      </c>
      <c r="C28" s="392">
        <v>-11197472.609999999</v>
      </c>
    </row>
    <row r="29" spans="1:4" ht="37.5">
      <c r="A29" s="83" t="s">
        <v>165</v>
      </c>
      <c r="B29" s="14" t="s">
        <v>166</v>
      </c>
      <c r="C29" s="392">
        <f t="shared" ref="C29:C31" si="1">C30</f>
        <v>12677693.41</v>
      </c>
    </row>
    <row r="30" spans="1:4" ht="37.5">
      <c r="A30" s="83" t="s">
        <v>167</v>
      </c>
      <c r="B30" s="14" t="s">
        <v>168</v>
      </c>
      <c r="C30" s="392">
        <f t="shared" si="1"/>
        <v>12677693.41</v>
      </c>
    </row>
    <row r="31" spans="1:4" ht="37.5">
      <c r="A31" s="83" t="s">
        <v>69</v>
      </c>
      <c r="B31" s="14" t="s">
        <v>316</v>
      </c>
      <c r="C31" s="392">
        <f t="shared" si="1"/>
        <v>12677693.41</v>
      </c>
    </row>
    <row r="32" spans="1:4" ht="37.5">
      <c r="A32" s="83" t="s">
        <v>69</v>
      </c>
      <c r="B32" s="14" t="s">
        <v>316</v>
      </c>
      <c r="C32" s="392">
        <v>12677693.41</v>
      </c>
    </row>
    <row r="33" spans="1:3">
      <c r="A33" s="388"/>
      <c r="B33" s="7"/>
      <c r="C33" s="7"/>
    </row>
    <row r="34" spans="1:3" ht="20.25" customHeight="1">
      <c r="A34" s="389"/>
      <c r="B34" s="390"/>
      <c r="C34" s="390"/>
    </row>
    <row r="35" spans="1:3">
      <c r="A35" s="30" t="s">
        <v>497</v>
      </c>
      <c r="C35" s="30" t="s">
        <v>498</v>
      </c>
    </row>
  </sheetData>
  <mergeCells count="7">
    <mergeCell ref="A10:A11"/>
    <mergeCell ref="B10:B11"/>
    <mergeCell ref="A6:C8"/>
    <mergeCell ref="B3:G3"/>
    <mergeCell ref="B1:G1"/>
    <mergeCell ref="B2:G2"/>
    <mergeCell ref="B4:G4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5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0"/>
  <sheetViews>
    <sheetView zoomScaleNormal="100" workbookViewId="0">
      <selection activeCell="G24" sqref="G24"/>
    </sheetView>
  </sheetViews>
  <sheetFormatPr defaultRowHeight="15.75"/>
  <cols>
    <col min="1" max="1" width="73.42578125" style="204" bestFit="1" customWidth="1"/>
    <col min="2" max="3" width="14.7109375" style="204" customWidth="1"/>
    <col min="4" max="4" width="17.28515625" style="54" customWidth="1"/>
    <col min="5" max="5" width="10" style="54" customWidth="1"/>
    <col min="6" max="6" width="15.85546875" style="54" bestFit="1" customWidth="1"/>
    <col min="7" max="7" width="19.85546875" style="51" bestFit="1" customWidth="1"/>
    <col min="8" max="16384" width="9.140625" style="114"/>
  </cols>
  <sheetData>
    <row r="1" spans="1:8">
      <c r="D1" s="53" t="s">
        <v>475</v>
      </c>
    </row>
    <row r="2" spans="1:8">
      <c r="D2" s="53" t="s">
        <v>476</v>
      </c>
    </row>
    <row r="3" spans="1:8">
      <c r="C3" s="436" t="s">
        <v>478</v>
      </c>
      <c r="D3" s="436"/>
      <c r="E3" s="436"/>
      <c r="F3" s="436"/>
      <c r="G3" s="436"/>
      <c r="H3" s="436"/>
    </row>
    <row r="4" spans="1:8">
      <c r="C4" s="206" t="s">
        <v>477</v>
      </c>
      <c r="D4" s="206"/>
      <c r="E4" s="206"/>
      <c r="F4" s="206"/>
      <c r="G4" s="206"/>
      <c r="H4" s="190"/>
    </row>
    <row r="5" spans="1:8">
      <c r="D5" s="53"/>
      <c r="E5" s="53"/>
      <c r="F5" s="53"/>
    </row>
    <row r="6" spans="1:8">
      <c r="A6" s="429" t="s">
        <v>136</v>
      </c>
      <c r="B6" s="429"/>
      <c r="C6" s="430"/>
      <c r="D6" s="430"/>
      <c r="E6" s="430"/>
      <c r="F6" s="430"/>
      <c r="G6" s="430"/>
    </row>
    <row r="7" spans="1:8">
      <c r="A7" s="429" t="s">
        <v>190</v>
      </c>
      <c r="B7" s="429"/>
      <c r="C7" s="429"/>
      <c r="D7" s="429"/>
      <c r="E7" s="429"/>
      <c r="F7" s="429"/>
      <c r="G7" s="429"/>
    </row>
    <row r="8" spans="1:8">
      <c r="A8" s="429" t="s">
        <v>479</v>
      </c>
      <c r="B8" s="429"/>
      <c r="C8" s="429"/>
      <c r="D8" s="429"/>
      <c r="E8" s="429"/>
      <c r="F8" s="429"/>
      <c r="G8" s="429"/>
    </row>
    <row r="9" spans="1:8">
      <c r="A9" s="207" t="s">
        <v>72</v>
      </c>
      <c r="B9" s="207" t="s">
        <v>72</v>
      </c>
      <c r="C9" s="207" t="s">
        <v>72</v>
      </c>
      <c r="D9" s="208" t="s">
        <v>72</v>
      </c>
      <c r="E9" s="208" t="s">
        <v>72</v>
      </c>
      <c r="F9" s="208"/>
      <c r="G9" s="207"/>
    </row>
    <row r="10" spans="1:8" ht="21.75" customHeight="1">
      <c r="A10" s="437" t="s">
        <v>73</v>
      </c>
      <c r="B10" s="439" t="s">
        <v>135</v>
      </c>
      <c r="C10" s="439" t="s">
        <v>74</v>
      </c>
      <c r="D10" s="441" t="s">
        <v>113</v>
      </c>
      <c r="E10" s="443" t="s">
        <v>114</v>
      </c>
      <c r="F10" s="112" t="s">
        <v>15</v>
      </c>
      <c r="G10" s="112" t="s">
        <v>15</v>
      </c>
    </row>
    <row r="11" spans="1:8">
      <c r="A11" s="438"/>
      <c r="B11" s="440"/>
      <c r="C11" s="440"/>
      <c r="D11" s="442"/>
      <c r="E11" s="444"/>
      <c r="F11" s="112">
        <v>2019</v>
      </c>
      <c r="G11" s="112">
        <v>2020</v>
      </c>
    </row>
    <row r="12" spans="1:8" ht="31.5">
      <c r="A12" s="65" t="s">
        <v>123</v>
      </c>
      <c r="B12" s="66" t="s">
        <v>134</v>
      </c>
      <c r="C12" s="66"/>
      <c r="D12" s="67"/>
      <c r="E12" s="67"/>
      <c r="F12" s="104"/>
      <c r="G12" s="104"/>
    </row>
    <row r="13" spans="1:8">
      <c r="A13" s="47" t="s">
        <v>75</v>
      </c>
      <c r="B13" s="66" t="s">
        <v>134</v>
      </c>
      <c r="C13" s="66" t="s">
        <v>286</v>
      </c>
      <c r="D13" s="67"/>
      <c r="E13" s="67"/>
      <c r="F13" s="78">
        <f>F14+F19+F38+F41+F33+F28</f>
        <v>3493137</v>
      </c>
      <c r="G13" s="78">
        <f>G14+G19+G38+G41+G33+G28</f>
        <v>3577010</v>
      </c>
    </row>
    <row r="14" spans="1:8" ht="31.5">
      <c r="A14" s="47" t="s">
        <v>77</v>
      </c>
      <c r="B14" s="66" t="s">
        <v>134</v>
      </c>
      <c r="C14" s="66" t="s">
        <v>287</v>
      </c>
      <c r="D14" s="67"/>
      <c r="E14" s="67"/>
      <c r="F14" s="78">
        <f t="shared" ref="F14:G17" si="0">F15</f>
        <v>706000</v>
      </c>
      <c r="G14" s="78">
        <f t="shared" si="0"/>
        <v>701000</v>
      </c>
    </row>
    <row r="15" spans="1:8">
      <c r="A15" s="47" t="s">
        <v>262</v>
      </c>
      <c r="B15" s="66" t="s">
        <v>134</v>
      </c>
      <c r="C15" s="66" t="s">
        <v>287</v>
      </c>
      <c r="D15" s="67" t="s">
        <v>257</v>
      </c>
      <c r="E15" s="67"/>
      <c r="F15" s="78">
        <f t="shared" si="0"/>
        <v>706000</v>
      </c>
      <c r="G15" s="78">
        <f t="shared" si="0"/>
        <v>701000</v>
      </c>
    </row>
    <row r="16" spans="1:8">
      <c r="A16" s="71" t="s">
        <v>115</v>
      </c>
      <c r="B16" s="66" t="s">
        <v>134</v>
      </c>
      <c r="C16" s="66" t="s">
        <v>287</v>
      </c>
      <c r="D16" s="67" t="s">
        <v>250</v>
      </c>
      <c r="E16" s="67"/>
      <c r="F16" s="77">
        <f t="shared" si="0"/>
        <v>706000</v>
      </c>
      <c r="G16" s="77">
        <f t="shared" si="0"/>
        <v>701000</v>
      </c>
    </row>
    <row r="17" spans="1:7" ht="31.5">
      <c r="A17" s="151" t="s">
        <v>275</v>
      </c>
      <c r="B17" s="140" t="s">
        <v>134</v>
      </c>
      <c r="C17" s="69" t="s">
        <v>287</v>
      </c>
      <c r="D17" s="141" t="s">
        <v>328</v>
      </c>
      <c r="E17" s="141"/>
      <c r="F17" s="63">
        <f t="shared" si="0"/>
        <v>706000</v>
      </c>
      <c r="G17" s="63">
        <f t="shared" si="0"/>
        <v>701000</v>
      </c>
    </row>
    <row r="18" spans="1:7" ht="63">
      <c r="A18" s="102" t="s">
        <v>288</v>
      </c>
      <c r="B18" s="140" t="s">
        <v>134</v>
      </c>
      <c r="C18" s="140" t="s">
        <v>287</v>
      </c>
      <c r="D18" s="141" t="s">
        <v>328</v>
      </c>
      <c r="E18" s="141">
        <v>100</v>
      </c>
      <c r="F18" s="63">
        <v>706000</v>
      </c>
      <c r="G18" s="63">
        <v>701000</v>
      </c>
    </row>
    <row r="19" spans="1:7" ht="47.25">
      <c r="A19" s="142" t="s">
        <v>79</v>
      </c>
      <c r="B19" s="143" t="s">
        <v>134</v>
      </c>
      <c r="C19" s="144" t="s">
        <v>289</v>
      </c>
      <c r="D19" s="145"/>
      <c r="E19" s="146"/>
      <c r="F19" s="78">
        <f>F20</f>
        <v>2101108.98</v>
      </c>
      <c r="G19" s="78">
        <f>G20</f>
        <v>2189981.98</v>
      </c>
    </row>
    <row r="20" spans="1:7">
      <c r="A20" s="142" t="s">
        <v>262</v>
      </c>
      <c r="B20" s="143" t="s">
        <v>134</v>
      </c>
      <c r="C20" s="144" t="s">
        <v>289</v>
      </c>
      <c r="D20" s="145" t="s">
        <v>257</v>
      </c>
      <c r="E20" s="146"/>
      <c r="F20" s="78">
        <f>F21</f>
        <v>2101108.98</v>
      </c>
      <c r="G20" s="78">
        <f>G21</f>
        <v>2189981.98</v>
      </c>
    </row>
    <row r="21" spans="1:7">
      <c r="A21" s="142" t="s">
        <v>116</v>
      </c>
      <c r="B21" s="143" t="s">
        <v>134</v>
      </c>
      <c r="C21" s="144" t="s">
        <v>289</v>
      </c>
      <c r="D21" s="146" t="s">
        <v>251</v>
      </c>
      <c r="E21" s="146"/>
      <c r="F21" s="78">
        <f>F22+F24+F26</f>
        <v>2101108.98</v>
      </c>
      <c r="G21" s="78">
        <f>G22+G24+G26</f>
        <v>2189981.98</v>
      </c>
    </row>
    <row r="22" spans="1:7" ht="31.5">
      <c r="A22" s="151" t="s">
        <v>275</v>
      </c>
      <c r="B22" s="140" t="s">
        <v>134</v>
      </c>
      <c r="C22" s="133" t="s">
        <v>80</v>
      </c>
      <c r="D22" s="135" t="s">
        <v>329</v>
      </c>
      <c r="E22" s="135"/>
      <c r="F22" s="76">
        <f>F23</f>
        <v>1656871.98</v>
      </c>
      <c r="G22" s="76">
        <f>G23</f>
        <v>1745744.98</v>
      </c>
    </row>
    <row r="23" spans="1:7" ht="63">
      <c r="A23" s="102" t="s">
        <v>288</v>
      </c>
      <c r="B23" s="140" t="s">
        <v>134</v>
      </c>
      <c r="C23" s="133" t="s">
        <v>80</v>
      </c>
      <c r="D23" s="135" t="s">
        <v>350</v>
      </c>
      <c r="E23" s="135">
        <v>100</v>
      </c>
      <c r="F23" s="76">
        <v>1656871.98</v>
      </c>
      <c r="G23" s="76">
        <v>1745744.98</v>
      </c>
    </row>
    <row r="24" spans="1:7">
      <c r="A24" s="153" t="s">
        <v>281</v>
      </c>
      <c r="B24" s="140" t="s">
        <v>134</v>
      </c>
      <c r="C24" s="133" t="s">
        <v>80</v>
      </c>
      <c r="D24" s="75" t="s">
        <v>330</v>
      </c>
      <c r="E24" s="135"/>
      <c r="F24" s="76">
        <f>F25</f>
        <v>404237</v>
      </c>
      <c r="G24" s="76">
        <f>G25</f>
        <v>404237</v>
      </c>
    </row>
    <row r="25" spans="1:7" ht="31.5">
      <c r="A25" s="148" t="s">
        <v>274</v>
      </c>
      <c r="B25" s="69" t="s">
        <v>134</v>
      </c>
      <c r="C25" s="74" t="s">
        <v>80</v>
      </c>
      <c r="D25" s="75" t="s">
        <v>330</v>
      </c>
      <c r="E25" s="70">
        <v>200</v>
      </c>
      <c r="F25" s="63">
        <v>404237</v>
      </c>
      <c r="G25" s="63">
        <v>404237</v>
      </c>
    </row>
    <row r="26" spans="1:7" ht="52.5" customHeight="1">
      <c r="A26" s="155" t="s">
        <v>282</v>
      </c>
      <c r="B26" s="69" t="s">
        <v>134</v>
      </c>
      <c r="C26" s="74" t="s">
        <v>290</v>
      </c>
      <c r="D26" s="75" t="s">
        <v>331</v>
      </c>
      <c r="E26" s="70"/>
      <c r="F26" s="63">
        <f>F27</f>
        <v>40000</v>
      </c>
      <c r="G26" s="63">
        <f>G27</f>
        <v>40000</v>
      </c>
    </row>
    <row r="27" spans="1:7">
      <c r="A27" s="100" t="s">
        <v>280</v>
      </c>
      <c r="B27" s="69" t="s">
        <v>134</v>
      </c>
      <c r="C27" s="74" t="s">
        <v>80</v>
      </c>
      <c r="D27" s="75" t="s">
        <v>331</v>
      </c>
      <c r="E27" s="70">
        <v>800</v>
      </c>
      <c r="F27" s="63">
        <v>40000</v>
      </c>
      <c r="G27" s="63">
        <v>40000</v>
      </c>
    </row>
    <row r="28" spans="1:7">
      <c r="A28" s="101" t="s">
        <v>185</v>
      </c>
      <c r="B28" s="66" t="s">
        <v>134</v>
      </c>
      <c r="C28" s="72" t="s">
        <v>80</v>
      </c>
      <c r="D28" s="73" t="s">
        <v>240</v>
      </c>
      <c r="E28" s="73"/>
      <c r="F28" s="78">
        <f t="shared" ref="F28:G31" si="1">F29</f>
        <v>32000</v>
      </c>
      <c r="G28" s="78">
        <f t="shared" si="1"/>
        <v>32000</v>
      </c>
    </row>
    <row r="29" spans="1:7" ht="31.5">
      <c r="A29" s="101" t="s">
        <v>308</v>
      </c>
      <c r="B29" s="69" t="s">
        <v>134</v>
      </c>
      <c r="C29" s="74" t="s">
        <v>80</v>
      </c>
      <c r="D29" s="75" t="s">
        <v>291</v>
      </c>
      <c r="E29" s="75"/>
      <c r="F29" s="76">
        <f t="shared" si="1"/>
        <v>32000</v>
      </c>
      <c r="G29" s="76">
        <f t="shared" si="1"/>
        <v>32000</v>
      </c>
    </row>
    <row r="30" spans="1:7">
      <c r="A30" s="156" t="s">
        <v>292</v>
      </c>
      <c r="B30" s="69" t="s">
        <v>134</v>
      </c>
      <c r="C30" s="74" t="s">
        <v>290</v>
      </c>
      <c r="D30" s="75" t="s">
        <v>242</v>
      </c>
      <c r="E30" s="75"/>
      <c r="F30" s="76">
        <f t="shared" si="1"/>
        <v>32000</v>
      </c>
      <c r="G30" s="76">
        <f t="shared" si="1"/>
        <v>32000</v>
      </c>
    </row>
    <row r="31" spans="1:7" ht="63">
      <c r="A31" s="155" t="s">
        <v>282</v>
      </c>
      <c r="B31" s="69" t="s">
        <v>264</v>
      </c>
      <c r="C31" s="74" t="s">
        <v>290</v>
      </c>
      <c r="D31" s="75" t="s">
        <v>317</v>
      </c>
      <c r="E31" s="75"/>
      <c r="F31" s="76">
        <f t="shared" si="1"/>
        <v>32000</v>
      </c>
      <c r="G31" s="76">
        <f t="shared" si="1"/>
        <v>32000</v>
      </c>
    </row>
    <row r="32" spans="1:7" ht="31.5">
      <c r="A32" s="148" t="s">
        <v>274</v>
      </c>
      <c r="B32" s="69" t="s">
        <v>134</v>
      </c>
      <c r="C32" s="74" t="s">
        <v>80</v>
      </c>
      <c r="D32" s="75" t="s">
        <v>351</v>
      </c>
      <c r="E32" s="75">
        <v>200</v>
      </c>
      <c r="F32" s="76">
        <v>32000</v>
      </c>
      <c r="G32" s="76">
        <v>32000</v>
      </c>
    </row>
    <row r="33" spans="1:7" ht="34.5" customHeight="1">
      <c r="A33" s="47" t="s">
        <v>81</v>
      </c>
      <c r="B33" s="66" t="s">
        <v>134</v>
      </c>
      <c r="C33" s="72" t="s">
        <v>82</v>
      </c>
      <c r="D33" s="73"/>
      <c r="E33" s="73"/>
      <c r="F33" s="78">
        <f>F35</f>
        <v>598328.02</v>
      </c>
      <c r="G33" s="78">
        <f>G35</f>
        <v>598328.02</v>
      </c>
    </row>
    <row r="34" spans="1:7" ht="34.5" customHeight="1">
      <c r="A34" s="47" t="s">
        <v>262</v>
      </c>
      <c r="B34" s="66" t="s">
        <v>134</v>
      </c>
      <c r="C34" s="72" t="s">
        <v>293</v>
      </c>
      <c r="D34" s="73" t="s">
        <v>260</v>
      </c>
      <c r="E34" s="73"/>
      <c r="F34" s="78">
        <f>F35</f>
        <v>598328.02</v>
      </c>
      <c r="G34" s="78">
        <f>G35</f>
        <v>598328.02</v>
      </c>
    </row>
    <row r="35" spans="1:7" ht="31.5">
      <c r="A35" s="68" t="s">
        <v>117</v>
      </c>
      <c r="B35" s="69" t="s">
        <v>134</v>
      </c>
      <c r="C35" s="74" t="s">
        <v>82</v>
      </c>
      <c r="D35" s="75" t="s">
        <v>252</v>
      </c>
      <c r="E35" s="75"/>
      <c r="F35" s="76">
        <f>F37</f>
        <v>598328.02</v>
      </c>
      <c r="G35" s="76">
        <f>G37</f>
        <v>598328.02</v>
      </c>
    </row>
    <row r="36" spans="1:7" ht="63">
      <c r="A36" s="155" t="s">
        <v>282</v>
      </c>
      <c r="B36" s="69" t="s">
        <v>134</v>
      </c>
      <c r="C36" s="74" t="s">
        <v>82</v>
      </c>
      <c r="D36" s="75" t="s">
        <v>325</v>
      </c>
      <c r="E36" s="75"/>
      <c r="F36" s="76">
        <f>F37</f>
        <v>598328.02</v>
      </c>
      <c r="G36" s="76">
        <f>G37</f>
        <v>598328.02</v>
      </c>
    </row>
    <row r="37" spans="1:7">
      <c r="A37" s="68" t="s">
        <v>277</v>
      </c>
      <c r="B37" s="69" t="s">
        <v>134</v>
      </c>
      <c r="C37" s="74" t="s">
        <v>82</v>
      </c>
      <c r="D37" s="75" t="s">
        <v>325</v>
      </c>
      <c r="E37" s="75">
        <v>500</v>
      </c>
      <c r="F37" s="76">
        <v>598328.02</v>
      </c>
      <c r="G37" s="76">
        <v>598328.02</v>
      </c>
    </row>
    <row r="38" spans="1:7">
      <c r="A38" s="47" t="s">
        <v>83</v>
      </c>
      <c r="B38" s="66" t="s">
        <v>134</v>
      </c>
      <c r="C38" s="72" t="s">
        <v>84</v>
      </c>
      <c r="D38" s="73"/>
      <c r="E38" s="73"/>
      <c r="F38" s="78">
        <f>F39</f>
        <v>5000</v>
      </c>
      <c r="G38" s="78">
        <f>G39</f>
        <v>5000</v>
      </c>
    </row>
    <row r="39" spans="1:7" ht="31.5">
      <c r="A39" s="68" t="s">
        <v>279</v>
      </c>
      <c r="B39" s="69" t="s">
        <v>134</v>
      </c>
      <c r="C39" s="74" t="s">
        <v>84</v>
      </c>
      <c r="D39" s="75" t="s">
        <v>326</v>
      </c>
      <c r="E39" s="75"/>
      <c r="F39" s="76">
        <f>F40</f>
        <v>5000</v>
      </c>
      <c r="G39" s="76">
        <f>G40</f>
        <v>5000</v>
      </c>
    </row>
    <row r="40" spans="1:7">
      <c r="A40" s="102" t="s">
        <v>280</v>
      </c>
      <c r="B40" s="69" t="s">
        <v>134</v>
      </c>
      <c r="C40" s="74" t="s">
        <v>84</v>
      </c>
      <c r="D40" s="73" t="s">
        <v>326</v>
      </c>
      <c r="E40" s="75">
        <v>800</v>
      </c>
      <c r="F40" s="76">
        <v>5000</v>
      </c>
      <c r="G40" s="76">
        <v>5000</v>
      </c>
    </row>
    <row r="41" spans="1:7" ht="37.5" customHeight="1">
      <c r="A41" s="101" t="s">
        <v>178</v>
      </c>
      <c r="B41" s="66" t="s">
        <v>134</v>
      </c>
      <c r="C41" s="72" t="s">
        <v>179</v>
      </c>
      <c r="D41" s="73"/>
      <c r="E41" s="73"/>
      <c r="F41" s="78">
        <f>F42+F47</f>
        <v>50700</v>
      </c>
      <c r="G41" s="78">
        <f>G43+G47</f>
        <v>50700</v>
      </c>
    </row>
    <row r="42" spans="1:7">
      <c r="A42" s="101" t="s">
        <v>262</v>
      </c>
      <c r="B42" s="66" t="s">
        <v>134</v>
      </c>
      <c r="C42" s="72" t="s">
        <v>294</v>
      </c>
      <c r="D42" s="73" t="s">
        <v>260</v>
      </c>
      <c r="E42" s="73"/>
      <c r="F42" s="78">
        <f>F43</f>
        <v>700</v>
      </c>
      <c r="G42" s="78">
        <f>G43</f>
        <v>700</v>
      </c>
    </row>
    <row r="43" spans="1:7" ht="78.75">
      <c r="A43" s="103" t="s">
        <v>186</v>
      </c>
      <c r="B43" s="69" t="s">
        <v>134</v>
      </c>
      <c r="C43" s="74" t="s">
        <v>179</v>
      </c>
      <c r="D43" s="75" t="s">
        <v>248</v>
      </c>
      <c r="E43" s="75"/>
      <c r="F43" s="76">
        <f>F44</f>
        <v>700</v>
      </c>
      <c r="G43" s="76">
        <f>G44</f>
        <v>700</v>
      </c>
    </row>
    <row r="44" spans="1:7" ht="31.5">
      <c r="A44" s="102" t="s">
        <v>189</v>
      </c>
      <c r="B44" s="69" t="s">
        <v>134</v>
      </c>
      <c r="C44" s="74" t="s">
        <v>179</v>
      </c>
      <c r="D44" s="75" t="s">
        <v>248</v>
      </c>
      <c r="E44" s="75">
        <v>200</v>
      </c>
      <c r="F44" s="76">
        <v>700</v>
      </c>
      <c r="G44" s="76">
        <v>700</v>
      </c>
    </row>
    <row r="45" spans="1:7">
      <c r="A45" s="101" t="s">
        <v>262</v>
      </c>
      <c r="B45" s="69" t="s">
        <v>134</v>
      </c>
      <c r="C45" s="74" t="s">
        <v>179</v>
      </c>
      <c r="D45" s="75" t="s">
        <v>257</v>
      </c>
      <c r="E45" s="75"/>
      <c r="F45" s="76">
        <f>F46</f>
        <v>50000</v>
      </c>
      <c r="G45" s="76">
        <f>G46</f>
        <v>50000</v>
      </c>
    </row>
    <row r="46" spans="1:7">
      <c r="A46" s="318" t="s">
        <v>428</v>
      </c>
      <c r="B46" s="69" t="s">
        <v>134</v>
      </c>
      <c r="C46" s="74" t="s">
        <v>179</v>
      </c>
      <c r="D46" s="75" t="s">
        <v>421</v>
      </c>
      <c r="E46" s="75"/>
      <c r="F46" s="76">
        <f>F47</f>
        <v>50000</v>
      </c>
      <c r="G46" s="76">
        <f>G47</f>
        <v>50000</v>
      </c>
    </row>
    <row r="47" spans="1:7" ht="31.5">
      <c r="A47" s="148" t="s">
        <v>274</v>
      </c>
      <c r="B47" s="69" t="s">
        <v>134</v>
      </c>
      <c r="C47" s="74" t="s">
        <v>179</v>
      </c>
      <c r="D47" s="75" t="s">
        <v>423</v>
      </c>
      <c r="E47" s="75">
        <v>200</v>
      </c>
      <c r="F47" s="76">
        <v>50000</v>
      </c>
      <c r="G47" s="76">
        <v>50000</v>
      </c>
    </row>
    <row r="48" spans="1:7">
      <c r="A48" s="47" t="s">
        <v>131</v>
      </c>
      <c r="B48" s="56" t="s">
        <v>134</v>
      </c>
      <c r="C48" s="72" t="s">
        <v>132</v>
      </c>
      <c r="D48" s="73"/>
      <c r="E48" s="73"/>
      <c r="F48" s="78">
        <f>F50</f>
        <v>115600</v>
      </c>
      <c r="G48" s="78">
        <f>G50</f>
        <v>119900</v>
      </c>
    </row>
    <row r="49" spans="1:7">
      <c r="A49" s="101" t="s">
        <v>262</v>
      </c>
      <c r="B49" s="56" t="s">
        <v>134</v>
      </c>
      <c r="C49" s="72" t="s">
        <v>132</v>
      </c>
      <c r="D49" s="73" t="s">
        <v>278</v>
      </c>
      <c r="E49" s="73"/>
      <c r="F49" s="78">
        <f>F50</f>
        <v>115600</v>
      </c>
      <c r="G49" s="78">
        <f>G50</f>
        <v>119900</v>
      </c>
    </row>
    <row r="50" spans="1:7">
      <c r="A50" s="68" t="s">
        <v>130</v>
      </c>
      <c r="B50" s="74" t="s">
        <v>134</v>
      </c>
      <c r="C50" s="74" t="s">
        <v>129</v>
      </c>
      <c r="D50" s="75" t="s">
        <v>295</v>
      </c>
      <c r="E50" s="75"/>
      <c r="F50" s="76">
        <f>F51</f>
        <v>115600</v>
      </c>
      <c r="G50" s="76">
        <f>G51</f>
        <v>119900</v>
      </c>
    </row>
    <row r="51" spans="1:7" ht="47.25">
      <c r="A51" s="58" t="s">
        <v>128</v>
      </c>
      <c r="B51" s="74" t="s">
        <v>134</v>
      </c>
      <c r="C51" s="74" t="s">
        <v>129</v>
      </c>
      <c r="D51" s="75" t="s">
        <v>249</v>
      </c>
      <c r="E51" s="75"/>
      <c r="F51" s="76">
        <f>F52+F53</f>
        <v>115600</v>
      </c>
      <c r="G51" s="76">
        <f>G52+G53</f>
        <v>119900</v>
      </c>
    </row>
    <row r="52" spans="1:7" ht="63">
      <c r="A52" s="102" t="s">
        <v>288</v>
      </c>
      <c r="B52" s="74" t="s">
        <v>134</v>
      </c>
      <c r="C52" s="74" t="s">
        <v>129</v>
      </c>
      <c r="D52" s="75" t="s">
        <v>249</v>
      </c>
      <c r="E52" s="75">
        <v>100</v>
      </c>
      <c r="F52" s="76">
        <v>106200</v>
      </c>
      <c r="G52" s="76">
        <v>109500</v>
      </c>
    </row>
    <row r="53" spans="1:7" ht="31.5">
      <c r="A53" s="148" t="s">
        <v>274</v>
      </c>
      <c r="B53" s="74" t="s">
        <v>134</v>
      </c>
      <c r="C53" s="74" t="s">
        <v>129</v>
      </c>
      <c r="D53" s="75" t="s">
        <v>249</v>
      </c>
      <c r="E53" s="75">
        <v>200</v>
      </c>
      <c r="F53" s="76">
        <v>9400</v>
      </c>
      <c r="G53" s="76">
        <v>10400</v>
      </c>
    </row>
    <row r="54" spans="1:7" ht="31.5">
      <c r="A54" s="47" t="s">
        <v>85</v>
      </c>
      <c r="B54" s="72" t="s">
        <v>134</v>
      </c>
      <c r="C54" s="72" t="s">
        <v>86</v>
      </c>
      <c r="D54" s="126"/>
      <c r="E54" s="73"/>
      <c r="F54" s="78">
        <f>F60+F65+F59</f>
        <v>654000</v>
      </c>
      <c r="G54" s="78">
        <f>G60+G65+G59</f>
        <v>649000</v>
      </c>
    </row>
    <row r="55" spans="1:7">
      <c r="A55" s="101" t="s">
        <v>185</v>
      </c>
      <c r="B55" s="74" t="s">
        <v>134</v>
      </c>
      <c r="C55" s="74"/>
      <c r="D55" s="75" t="s">
        <v>240</v>
      </c>
      <c r="E55" s="75"/>
      <c r="F55" s="78">
        <f t="shared" ref="F55:G58" si="2">F56</f>
        <v>23000</v>
      </c>
      <c r="G55" s="78">
        <f t="shared" si="2"/>
        <v>23000</v>
      </c>
    </row>
    <row r="56" spans="1:7" ht="47.25">
      <c r="A56" s="71" t="s">
        <v>196</v>
      </c>
      <c r="B56" s="74" t="s">
        <v>134</v>
      </c>
      <c r="C56" s="74" t="s">
        <v>90</v>
      </c>
      <c r="D56" s="75" t="s">
        <v>241</v>
      </c>
      <c r="E56" s="75"/>
      <c r="F56" s="76">
        <f t="shared" si="2"/>
        <v>23000</v>
      </c>
      <c r="G56" s="76">
        <f t="shared" si="2"/>
        <v>23000</v>
      </c>
    </row>
    <row r="57" spans="1:7" ht="30">
      <c r="A57" s="159" t="s">
        <v>303</v>
      </c>
      <c r="B57" s="74" t="s">
        <v>134</v>
      </c>
      <c r="C57" s="74" t="s">
        <v>90</v>
      </c>
      <c r="D57" s="75" t="s">
        <v>241</v>
      </c>
      <c r="E57" s="75"/>
      <c r="F57" s="76">
        <f t="shared" si="2"/>
        <v>23000</v>
      </c>
      <c r="G57" s="76">
        <f t="shared" si="2"/>
        <v>23000</v>
      </c>
    </row>
    <row r="58" spans="1:7" ht="63">
      <c r="A58" s="155" t="s">
        <v>282</v>
      </c>
      <c r="B58" s="74" t="s">
        <v>134</v>
      </c>
      <c r="C58" s="74" t="s">
        <v>90</v>
      </c>
      <c r="D58" s="75" t="s">
        <v>319</v>
      </c>
      <c r="E58" s="75"/>
      <c r="F58" s="76">
        <f t="shared" si="2"/>
        <v>23000</v>
      </c>
      <c r="G58" s="76">
        <f t="shared" si="2"/>
        <v>23000</v>
      </c>
    </row>
    <row r="59" spans="1:7" ht="31.5">
      <c r="A59" s="148" t="s">
        <v>274</v>
      </c>
      <c r="B59" s="74" t="s">
        <v>134</v>
      </c>
      <c r="C59" s="74" t="s">
        <v>90</v>
      </c>
      <c r="D59" s="75" t="s">
        <v>319</v>
      </c>
      <c r="E59" s="75">
        <v>200</v>
      </c>
      <c r="F59" s="76">
        <v>23000</v>
      </c>
      <c r="G59" s="76">
        <v>23000</v>
      </c>
    </row>
    <row r="60" spans="1:7" ht="31.5">
      <c r="A60" s="47" t="s">
        <v>87</v>
      </c>
      <c r="B60" s="72" t="s">
        <v>134</v>
      </c>
      <c r="C60" s="72" t="s">
        <v>88</v>
      </c>
      <c r="D60" s="125"/>
      <c r="E60" s="73"/>
      <c r="F60" s="78">
        <f>F61</f>
        <v>11000</v>
      </c>
      <c r="G60" s="78">
        <f>G61</f>
        <v>11000</v>
      </c>
    </row>
    <row r="61" spans="1:7">
      <c r="A61" s="147" t="s">
        <v>262</v>
      </c>
      <c r="B61" s="72" t="s">
        <v>134</v>
      </c>
      <c r="C61" s="72" t="s">
        <v>88</v>
      </c>
      <c r="D61" s="126" t="s">
        <v>257</v>
      </c>
      <c r="E61" s="73"/>
      <c r="F61" s="78">
        <f>F63</f>
        <v>11000</v>
      </c>
      <c r="G61" s="78">
        <f>G63</f>
        <v>11000</v>
      </c>
    </row>
    <row r="62" spans="1:7" ht="31.5">
      <c r="A62" s="71" t="s">
        <v>285</v>
      </c>
      <c r="B62" s="72" t="s">
        <v>134</v>
      </c>
      <c r="C62" s="72" t="s">
        <v>88</v>
      </c>
      <c r="D62" s="126" t="s">
        <v>258</v>
      </c>
      <c r="E62" s="73"/>
      <c r="F62" s="78">
        <f>F63</f>
        <v>11000</v>
      </c>
      <c r="G62" s="78">
        <f>G63</f>
        <v>11000</v>
      </c>
    </row>
    <row r="63" spans="1:7" ht="47.25">
      <c r="A63" s="105" t="s">
        <v>270</v>
      </c>
      <c r="B63" s="74" t="s">
        <v>134</v>
      </c>
      <c r="C63" s="74" t="s">
        <v>88</v>
      </c>
      <c r="D63" s="125" t="s">
        <v>341</v>
      </c>
      <c r="E63" s="75"/>
      <c r="F63" s="76">
        <f>F64</f>
        <v>11000</v>
      </c>
      <c r="G63" s="76">
        <f>G64</f>
        <v>11000</v>
      </c>
    </row>
    <row r="64" spans="1:7" ht="31.5">
      <c r="A64" s="148" t="s">
        <v>274</v>
      </c>
      <c r="B64" s="74" t="s">
        <v>134</v>
      </c>
      <c r="C64" s="74" t="s">
        <v>88</v>
      </c>
      <c r="D64" s="125" t="s">
        <v>341</v>
      </c>
      <c r="E64" s="75">
        <v>200</v>
      </c>
      <c r="F64" s="76">
        <v>11000</v>
      </c>
      <c r="G64" s="76">
        <v>11000</v>
      </c>
    </row>
    <row r="65" spans="1:7" ht="31.5" customHeight="1">
      <c r="A65" s="71" t="s">
        <v>89</v>
      </c>
      <c r="B65" s="72" t="s">
        <v>134</v>
      </c>
      <c r="C65" s="72" t="s">
        <v>90</v>
      </c>
      <c r="D65" s="157"/>
      <c r="E65" s="73"/>
      <c r="F65" s="78">
        <f>F67</f>
        <v>620000</v>
      </c>
      <c r="G65" s="78">
        <f>G67</f>
        <v>615000</v>
      </c>
    </row>
    <row r="66" spans="1:7" ht="20.25" customHeight="1">
      <c r="A66" s="71" t="s">
        <v>262</v>
      </c>
      <c r="B66" s="72" t="s">
        <v>134</v>
      </c>
      <c r="C66" s="72" t="s">
        <v>90</v>
      </c>
      <c r="D66" s="73" t="s">
        <v>257</v>
      </c>
      <c r="E66" s="73"/>
      <c r="F66" s="78">
        <f>F67</f>
        <v>620000</v>
      </c>
      <c r="G66" s="78">
        <f>G67</f>
        <v>615000</v>
      </c>
    </row>
    <row r="67" spans="1:7" ht="54" customHeight="1">
      <c r="A67" s="139" t="s">
        <v>184</v>
      </c>
      <c r="B67" s="72" t="s">
        <v>134</v>
      </c>
      <c r="C67" s="72" t="s">
        <v>90</v>
      </c>
      <c r="D67" s="73" t="s">
        <v>255</v>
      </c>
      <c r="E67" s="73"/>
      <c r="F67" s="78">
        <f>F68+F70</f>
        <v>620000</v>
      </c>
      <c r="G67" s="78">
        <f>G68+G70</f>
        <v>615000</v>
      </c>
    </row>
    <row r="68" spans="1:7" ht="47.25">
      <c r="A68" s="152" t="s">
        <v>387</v>
      </c>
      <c r="B68" s="74" t="s">
        <v>134</v>
      </c>
      <c r="C68" s="74" t="s">
        <v>90</v>
      </c>
      <c r="D68" s="75" t="s">
        <v>353</v>
      </c>
      <c r="E68" s="75"/>
      <c r="F68" s="76">
        <f>F69</f>
        <v>450000</v>
      </c>
      <c r="G68" s="76">
        <f>G69</f>
        <v>450000</v>
      </c>
    </row>
    <row r="69" spans="1:7" ht="63">
      <c r="A69" s="102" t="s">
        <v>288</v>
      </c>
      <c r="B69" s="74" t="s">
        <v>134</v>
      </c>
      <c r="C69" s="74" t="s">
        <v>90</v>
      </c>
      <c r="D69" s="75" t="s">
        <v>353</v>
      </c>
      <c r="E69" s="75">
        <v>100</v>
      </c>
      <c r="F69" s="76">
        <v>450000</v>
      </c>
      <c r="G69" s="76">
        <v>450000</v>
      </c>
    </row>
    <row r="70" spans="1:7" ht="31.5">
      <c r="A70" s="102" t="s">
        <v>284</v>
      </c>
      <c r="B70" s="74" t="s">
        <v>134</v>
      </c>
      <c r="C70" s="74" t="s">
        <v>90</v>
      </c>
      <c r="D70" s="75" t="s">
        <v>354</v>
      </c>
      <c r="E70" s="75"/>
      <c r="F70" s="76">
        <f>F71</f>
        <v>170000</v>
      </c>
      <c r="G70" s="76">
        <f>G71</f>
        <v>165000</v>
      </c>
    </row>
    <row r="71" spans="1:7" ht="31.5">
      <c r="A71" s="148" t="s">
        <v>274</v>
      </c>
      <c r="B71" s="74" t="s">
        <v>134</v>
      </c>
      <c r="C71" s="74" t="s">
        <v>90</v>
      </c>
      <c r="D71" s="75" t="s">
        <v>354</v>
      </c>
      <c r="E71" s="75">
        <v>200</v>
      </c>
      <c r="F71" s="76">
        <v>170000</v>
      </c>
      <c r="G71" s="76">
        <v>165000</v>
      </c>
    </row>
    <row r="72" spans="1:7">
      <c r="A72" s="47" t="s">
        <v>91</v>
      </c>
      <c r="B72" s="72" t="s">
        <v>134</v>
      </c>
      <c r="C72" s="72" t="s">
        <v>92</v>
      </c>
      <c r="D72" s="73"/>
      <c r="E72" s="73"/>
      <c r="F72" s="78">
        <f>F74+F79+F82+F86+F92</f>
        <v>2347382.2999999998</v>
      </c>
      <c r="G72" s="78">
        <f>G74+G79+G82+G86+G92</f>
        <v>2372217.6</v>
      </c>
    </row>
    <row r="73" spans="1:7">
      <c r="A73" s="68" t="s">
        <v>93</v>
      </c>
      <c r="B73" s="74" t="s">
        <v>134</v>
      </c>
      <c r="C73" s="74" t="s">
        <v>94</v>
      </c>
      <c r="D73" s="75"/>
      <c r="E73" s="75"/>
      <c r="F73" s="76">
        <f>F74+F86</f>
        <v>1499900</v>
      </c>
      <c r="G73" s="76">
        <f>G74+G86</f>
        <v>1499900</v>
      </c>
    </row>
    <row r="74" spans="1:7">
      <c r="A74" s="101" t="s">
        <v>185</v>
      </c>
      <c r="B74" s="72" t="s">
        <v>134</v>
      </c>
      <c r="C74" s="72" t="s">
        <v>94</v>
      </c>
      <c r="D74" s="72" t="s">
        <v>240</v>
      </c>
      <c r="E74" s="73"/>
      <c r="F74" s="78">
        <f>F75</f>
        <v>1279600</v>
      </c>
      <c r="G74" s="78">
        <f>G75</f>
        <v>1279600</v>
      </c>
    </row>
    <row r="75" spans="1:7" ht="47.25">
      <c r="A75" s="105" t="s">
        <v>309</v>
      </c>
      <c r="B75" s="74" t="s">
        <v>134</v>
      </c>
      <c r="C75" s="74" t="s">
        <v>94</v>
      </c>
      <c r="D75" s="74" t="s">
        <v>239</v>
      </c>
      <c r="E75" s="75"/>
      <c r="F75" s="76">
        <f>F78</f>
        <v>1279600</v>
      </c>
      <c r="G75" s="76">
        <f>G76</f>
        <v>1279600</v>
      </c>
    </row>
    <row r="76" spans="1:7" ht="30">
      <c r="A76" s="159" t="s">
        <v>302</v>
      </c>
      <c r="B76" s="74" t="s">
        <v>134</v>
      </c>
      <c r="C76" s="74" t="s">
        <v>94</v>
      </c>
      <c r="D76" s="74" t="s">
        <v>239</v>
      </c>
      <c r="E76" s="75"/>
      <c r="F76" s="76">
        <f>F77</f>
        <v>1279600</v>
      </c>
      <c r="G76" s="76">
        <f>G77</f>
        <v>1279600</v>
      </c>
    </row>
    <row r="77" spans="1:7" ht="63">
      <c r="A77" s="155" t="s">
        <v>282</v>
      </c>
      <c r="B77" s="74" t="s">
        <v>264</v>
      </c>
      <c r="C77" s="74" t="s">
        <v>296</v>
      </c>
      <c r="D77" s="74" t="s">
        <v>320</v>
      </c>
      <c r="E77" s="75"/>
      <c r="F77" s="76">
        <f>F78</f>
        <v>1279600</v>
      </c>
      <c r="G77" s="76">
        <v>1279600</v>
      </c>
    </row>
    <row r="78" spans="1:7" ht="31.5">
      <c r="A78" s="148" t="s">
        <v>274</v>
      </c>
      <c r="B78" s="74" t="s">
        <v>134</v>
      </c>
      <c r="C78" s="74" t="s">
        <v>94</v>
      </c>
      <c r="D78" s="74" t="s">
        <v>320</v>
      </c>
      <c r="E78" s="75">
        <v>200</v>
      </c>
      <c r="F78" s="76">
        <v>1279600</v>
      </c>
      <c r="G78" s="76">
        <v>1080600</v>
      </c>
    </row>
    <row r="79" spans="1:7" ht="63">
      <c r="A79" s="106" t="s">
        <v>425</v>
      </c>
      <c r="B79" s="72" t="s">
        <v>134</v>
      </c>
      <c r="C79" s="72" t="s">
        <v>94</v>
      </c>
      <c r="D79" s="72" t="s">
        <v>240</v>
      </c>
      <c r="E79" s="73"/>
      <c r="F79" s="78">
        <f>F80</f>
        <v>16382.3</v>
      </c>
      <c r="G79" s="78">
        <f>G80</f>
        <v>16417.599999999999</v>
      </c>
    </row>
    <row r="80" spans="1:7" ht="47.25">
      <c r="A80" s="148" t="s">
        <v>426</v>
      </c>
      <c r="B80" s="74" t="s">
        <v>134</v>
      </c>
      <c r="C80" s="74" t="s">
        <v>94</v>
      </c>
      <c r="D80" s="74" t="s">
        <v>427</v>
      </c>
      <c r="E80" s="75"/>
      <c r="F80" s="76">
        <f>F81</f>
        <v>16382.3</v>
      </c>
      <c r="G80" s="76">
        <f>G81</f>
        <v>16417.599999999999</v>
      </c>
    </row>
    <row r="81" spans="1:7" ht="31.5">
      <c r="A81" s="148" t="s">
        <v>274</v>
      </c>
      <c r="B81" s="74" t="s">
        <v>134</v>
      </c>
      <c r="C81" s="74" t="s">
        <v>94</v>
      </c>
      <c r="D81" s="74" t="s">
        <v>427</v>
      </c>
      <c r="E81" s="75">
        <v>200</v>
      </c>
      <c r="F81" s="76">
        <v>16382.3</v>
      </c>
      <c r="G81" s="76">
        <v>16417.599999999999</v>
      </c>
    </row>
    <row r="82" spans="1:7" ht="47.25">
      <c r="A82" s="106" t="s">
        <v>198</v>
      </c>
      <c r="B82" s="72" t="s">
        <v>134</v>
      </c>
      <c r="C82" s="72" t="s">
        <v>94</v>
      </c>
      <c r="D82" s="72" t="s">
        <v>243</v>
      </c>
      <c r="E82" s="73"/>
      <c r="F82" s="78">
        <f t="shared" ref="F82:G84" si="3">F83</f>
        <v>826100</v>
      </c>
      <c r="G82" s="78">
        <f t="shared" si="3"/>
        <v>850900</v>
      </c>
    </row>
    <row r="83" spans="1:7">
      <c r="A83" s="159" t="s">
        <v>301</v>
      </c>
      <c r="B83" s="74" t="s">
        <v>134</v>
      </c>
      <c r="C83" s="74" t="s">
        <v>296</v>
      </c>
      <c r="D83" s="74" t="s">
        <v>243</v>
      </c>
      <c r="E83" s="73"/>
      <c r="F83" s="78">
        <f t="shared" si="3"/>
        <v>826100</v>
      </c>
      <c r="G83" s="78">
        <f t="shared" si="3"/>
        <v>850900</v>
      </c>
    </row>
    <row r="84" spans="1:7" ht="63">
      <c r="A84" s="155" t="s">
        <v>282</v>
      </c>
      <c r="B84" s="74" t="s">
        <v>264</v>
      </c>
      <c r="C84" s="74" t="s">
        <v>94</v>
      </c>
      <c r="D84" s="74" t="s">
        <v>349</v>
      </c>
      <c r="E84" s="73"/>
      <c r="F84" s="78">
        <f t="shared" si="3"/>
        <v>826100</v>
      </c>
      <c r="G84" s="78">
        <f t="shared" si="3"/>
        <v>850900</v>
      </c>
    </row>
    <row r="85" spans="1:7" ht="31.5">
      <c r="A85" s="148" t="s">
        <v>274</v>
      </c>
      <c r="B85" s="74" t="s">
        <v>134</v>
      </c>
      <c r="C85" s="74" t="s">
        <v>94</v>
      </c>
      <c r="D85" s="74" t="s">
        <v>349</v>
      </c>
      <c r="E85" s="75">
        <v>200</v>
      </c>
      <c r="F85" s="76">
        <v>826100</v>
      </c>
      <c r="G85" s="76">
        <v>850900</v>
      </c>
    </row>
    <row r="86" spans="1:7">
      <c r="A86" s="127" t="s">
        <v>262</v>
      </c>
      <c r="B86" s="72" t="s">
        <v>134</v>
      </c>
      <c r="C86" s="72" t="s">
        <v>94</v>
      </c>
      <c r="D86" s="72" t="s">
        <v>257</v>
      </c>
      <c r="E86" s="73"/>
      <c r="F86" s="78">
        <f>F87</f>
        <v>220300</v>
      </c>
      <c r="G86" s="78">
        <f>G87</f>
        <v>220300</v>
      </c>
    </row>
    <row r="87" spans="1:7" ht="47.25">
      <c r="A87" s="139" t="s">
        <v>184</v>
      </c>
      <c r="B87" s="72" t="s">
        <v>134</v>
      </c>
      <c r="C87" s="72" t="s">
        <v>94</v>
      </c>
      <c r="D87" s="73" t="s">
        <v>255</v>
      </c>
      <c r="E87" s="73"/>
      <c r="F87" s="78">
        <f>F88+F90</f>
        <v>220300</v>
      </c>
      <c r="G87" s="78">
        <f>G88+G90</f>
        <v>220300</v>
      </c>
    </row>
    <row r="88" spans="1:7" ht="47.25">
      <c r="A88" s="152" t="s">
        <v>387</v>
      </c>
      <c r="B88" s="74" t="s">
        <v>134</v>
      </c>
      <c r="C88" s="74" t="s">
        <v>94</v>
      </c>
      <c r="D88" s="75" t="s">
        <v>353</v>
      </c>
      <c r="E88" s="75"/>
      <c r="F88" s="76">
        <f>F89</f>
        <v>114300</v>
      </c>
      <c r="G88" s="76">
        <f>G89</f>
        <v>114300</v>
      </c>
    </row>
    <row r="89" spans="1:7" ht="63">
      <c r="A89" s="102" t="s">
        <v>288</v>
      </c>
      <c r="B89" s="74" t="s">
        <v>134</v>
      </c>
      <c r="C89" s="74" t="s">
        <v>94</v>
      </c>
      <c r="D89" s="75" t="s">
        <v>353</v>
      </c>
      <c r="E89" s="75">
        <v>100</v>
      </c>
      <c r="F89" s="76">
        <v>114300</v>
      </c>
      <c r="G89" s="76">
        <v>114300</v>
      </c>
    </row>
    <row r="90" spans="1:7" ht="31.5">
      <c r="A90" s="102" t="s">
        <v>284</v>
      </c>
      <c r="B90" s="74" t="s">
        <v>134</v>
      </c>
      <c r="C90" s="74" t="s">
        <v>94</v>
      </c>
      <c r="D90" s="75" t="s">
        <v>354</v>
      </c>
      <c r="E90" s="75"/>
      <c r="F90" s="76">
        <f>F91</f>
        <v>106000</v>
      </c>
      <c r="G90" s="76">
        <f>G91</f>
        <v>106000</v>
      </c>
    </row>
    <row r="91" spans="1:7" ht="31.5">
      <c r="A91" s="148" t="s">
        <v>274</v>
      </c>
      <c r="B91" s="74" t="s">
        <v>134</v>
      </c>
      <c r="C91" s="74" t="s">
        <v>94</v>
      </c>
      <c r="D91" s="75" t="s">
        <v>354</v>
      </c>
      <c r="E91" s="75">
        <v>200</v>
      </c>
      <c r="F91" s="76">
        <v>106000</v>
      </c>
      <c r="G91" s="76">
        <v>106000</v>
      </c>
    </row>
    <row r="92" spans="1:7">
      <c r="A92" s="101" t="s">
        <v>181</v>
      </c>
      <c r="B92" s="72" t="s">
        <v>134</v>
      </c>
      <c r="C92" s="72" t="s">
        <v>180</v>
      </c>
      <c r="D92" s="73"/>
      <c r="E92" s="73"/>
      <c r="F92" s="78">
        <f>F93</f>
        <v>5000</v>
      </c>
      <c r="G92" s="78">
        <f>G93</f>
        <v>5000</v>
      </c>
    </row>
    <row r="93" spans="1:7">
      <c r="A93" s="101" t="s">
        <v>262</v>
      </c>
      <c r="B93" s="72" t="s">
        <v>134</v>
      </c>
      <c r="C93" s="72" t="s">
        <v>180</v>
      </c>
      <c r="D93" s="73" t="s">
        <v>257</v>
      </c>
      <c r="E93" s="73"/>
      <c r="F93" s="78">
        <f t="shared" ref="F93:G95" si="4">F94</f>
        <v>5000</v>
      </c>
      <c r="G93" s="78">
        <f t="shared" si="4"/>
        <v>5000</v>
      </c>
    </row>
    <row r="94" spans="1:7">
      <c r="A94" s="101" t="s">
        <v>188</v>
      </c>
      <c r="B94" s="72" t="s">
        <v>134</v>
      </c>
      <c r="C94" s="72" t="s">
        <v>180</v>
      </c>
      <c r="D94" s="73" t="s">
        <v>263</v>
      </c>
      <c r="E94" s="73"/>
      <c r="F94" s="78">
        <f t="shared" si="4"/>
        <v>5000</v>
      </c>
      <c r="G94" s="78">
        <f t="shared" si="4"/>
        <v>5000</v>
      </c>
    </row>
    <row r="95" spans="1:7" ht="63">
      <c r="A95" s="155" t="s">
        <v>282</v>
      </c>
      <c r="B95" s="72" t="s">
        <v>134</v>
      </c>
      <c r="C95" s="72" t="s">
        <v>180</v>
      </c>
      <c r="D95" s="73" t="s">
        <v>327</v>
      </c>
      <c r="E95" s="73"/>
      <c r="F95" s="78">
        <f t="shared" si="4"/>
        <v>5000</v>
      </c>
      <c r="G95" s="78">
        <f t="shared" si="4"/>
        <v>5000</v>
      </c>
    </row>
    <row r="96" spans="1:7" ht="31.5">
      <c r="A96" s="148" t="s">
        <v>274</v>
      </c>
      <c r="B96" s="74" t="s">
        <v>134</v>
      </c>
      <c r="C96" s="74" t="s">
        <v>180</v>
      </c>
      <c r="D96" s="75" t="s">
        <v>327</v>
      </c>
      <c r="E96" s="75">
        <v>200</v>
      </c>
      <c r="F96" s="76">
        <v>5000</v>
      </c>
      <c r="G96" s="76">
        <v>5000</v>
      </c>
    </row>
    <row r="97" spans="1:7">
      <c r="A97" s="47" t="s">
        <v>95</v>
      </c>
      <c r="B97" s="72" t="s">
        <v>134</v>
      </c>
      <c r="C97" s="72" t="s">
        <v>96</v>
      </c>
      <c r="D97" s="73"/>
      <c r="E97" s="73"/>
      <c r="F97" s="78">
        <f>F98</f>
        <v>705000</v>
      </c>
      <c r="G97" s="78">
        <f>G98</f>
        <v>690000</v>
      </c>
    </row>
    <row r="98" spans="1:7">
      <c r="A98" s="209" t="s">
        <v>110</v>
      </c>
      <c r="B98" s="164" t="s">
        <v>134</v>
      </c>
      <c r="C98" s="164" t="s">
        <v>111</v>
      </c>
      <c r="D98" s="165"/>
      <c r="E98" s="157"/>
      <c r="F98" s="166">
        <f>F119+F122+F125+F109+F108+F104+F117</f>
        <v>705000</v>
      </c>
      <c r="G98" s="166">
        <f>G119+G122+G125+G109+G108+G104+G117</f>
        <v>690000</v>
      </c>
    </row>
    <row r="99" spans="1:7">
      <c r="A99" s="71" t="s">
        <v>97</v>
      </c>
      <c r="B99" s="72" t="s">
        <v>134</v>
      </c>
      <c r="C99" s="72" t="s">
        <v>98</v>
      </c>
      <c r="D99" s="73"/>
      <c r="E99" s="73"/>
      <c r="F99" s="78">
        <f>F100+F105+F109</f>
        <v>280000</v>
      </c>
      <c r="G99" s="78">
        <f>G100+G105+G109</f>
        <v>270000</v>
      </c>
    </row>
    <row r="100" spans="1:7">
      <c r="A100" s="128" t="s">
        <v>185</v>
      </c>
      <c r="B100" s="72" t="s">
        <v>134</v>
      </c>
      <c r="C100" s="72" t="s">
        <v>98</v>
      </c>
      <c r="D100" s="129" t="s">
        <v>240</v>
      </c>
      <c r="E100" s="73"/>
      <c r="F100" s="78">
        <f t="shared" ref="F100:G103" si="5">F101</f>
        <v>40000</v>
      </c>
      <c r="G100" s="78">
        <f t="shared" si="5"/>
        <v>35000</v>
      </c>
    </row>
    <row r="101" spans="1:7" ht="31.5">
      <c r="A101" s="130" t="s">
        <v>307</v>
      </c>
      <c r="B101" s="72" t="s">
        <v>134</v>
      </c>
      <c r="C101" s="107" t="s">
        <v>98</v>
      </c>
      <c r="D101" s="129" t="s">
        <v>246</v>
      </c>
      <c r="E101" s="108"/>
      <c r="F101" s="78">
        <f t="shared" si="5"/>
        <v>40000</v>
      </c>
      <c r="G101" s="78">
        <f t="shared" si="5"/>
        <v>35000</v>
      </c>
    </row>
    <row r="102" spans="1:7">
      <c r="A102" s="174" t="s">
        <v>305</v>
      </c>
      <c r="B102" s="160" t="s">
        <v>134</v>
      </c>
      <c r="C102" s="161" t="s">
        <v>98</v>
      </c>
      <c r="D102" s="129" t="s">
        <v>246</v>
      </c>
      <c r="E102" s="162"/>
      <c r="F102" s="163">
        <f t="shared" si="5"/>
        <v>40000</v>
      </c>
      <c r="G102" s="163">
        <f t="shared" si="5"/>
        <v>35000</v>
      </c>
    </row>
    <row r="103" spans="1:7" ht="63">
      <c r="A103" s="155" t="s">
        <v>282</v>
      </c>
      <c r="B103" s="150" t="s">
        <v>134</v>
      </c>
      <c r="C103" s="150" t="s">
        <v>98</v>
      </c>
      <c r="D103" s="129" t="s">
        <v>348</v>
      </c>
      <c r="E103" s="109"/>
      <c r="F103" s="167">
        <f t="shared" si="5"/>
        <v>40000</v>
      </c>
      <c r="G103" s="167">
        <f t="shared" si="5"/>
        <v>35000</v>
      </c>
    </row>
    <row r="104" spans="1:7" ht="31.5">
      <c r="A104" s="148" t="s">
        <v>274</v>
      </c>
      <c r="B104" s="168" t="s">
        <v>134</v>
      </c>
      <c r="C104" s="168" t="s">
        <v>98</v>
      </c>
      <c r="D104" s="129" t="s">
        <v>348</v>
      </c>
      <c r="E104" s="79">
        <v>200</v>
      </c>
      <c r="F104" s="169">
        <v>40000</v>
      </c>
      <c r="G104" s="169">
        <v>35000</v>
      </c>
    </row>
    <row r="105" spans="1:7">
      <c r="A105" s="127" t="s">
        <v>262</v>
      </c>
      <c r="B105" s="168" t="s">
        <v>134</v>
      </c>
      <c r="C105" s="168" t="s">
        <v>98</v>
      </c>
      <c r="D105" s="129" t="s">
        <v>257</v>
      </c>
      <c r="E105" s="109"/>
      <c r="F105" s="167">
        <f t="shared" ref="F105:G107" si="6">F106</f>
        <v>200000</v>
      </c>
      <c r="G105" s="167">
        <f t="shared" si="6"/>
        <v>200000</v>
      </c>
    </row>
    <row r="106" spans="1:7">
      <c r="A106" s="127" t="s">
        <v>418</v>
      </c>
      <c r="B106" s="168" t="s">
        <v>134</v>
      </c>
      <c r="C106" s="168" t="s">
        <v>98</v>
      </c>
      <c r="D106" s="129" t="s">
        <v>417</v>
      </c>
      <c r="E106" s="109"/>
      <c r="F106" s="167">
        <f t="shared" si="6"/>
        <v>200000</v>
      </c>
      <c r="G106" s="167">
        <f t="shared" si="6"/>
        <v>200000</v>
      </c>
    </row>
    <row r="107" spans="1:7" ht="63">
      <c r="A107" s="315" t="s">
        <v>282</v>
      </c>
      <c r="B107" s="168" t="s">
        <v>134</v>
      </c>
      <c r="C107" s="168" t="s">
        <v>98</v>
      </c>
      <c r="D107" s="129" t="s">
        <v>419</v>
      </c>
      <c r="E107" s="109"/>
      <c r="F107" s="167">
        <f t="shared" si="6"/>
        <v>200000</v>
      </c>
      <c r="G107" s="167">
        <f t="shared" si="6"/>
        <v>200000</v>
      </c>
    </row>
    <row r="108" spans="1:7" ht="31.5">
      <c r="A108" s="148" t="s">
        <v>274</v>
      </c>
      <c r="B108" s="168" t="s">
        <v>134</v>
      </c>
      <c r="C108" s="168" t="s">
        <v>98</v>
      </c>
      <c r="D108" s="129" t="s">
        <v>420</v>
      </c>
      <c r="E108" s="79">
        <v>200</v>
      </c>
      <c r="F108" s="169">
        <v>200000</v>
      </c>
      <c r="G108" s="169">
        <v>200000</v>
      </c>
    </row>
    <row r="109" spans="1:7">
      <c r="A109" s="127" t="s">
        <v>262</v>
      </c>
      <c r="B109" s="164" t="s">
        <v>134</v>
      </c>
      <c r="C109" s="168" t="s">
        <v>98</v>
      </c>
      <c r="D109" s="129" t="s">
        <v>257</v>
      </c>
      <c r="E109" s="79"/>
      <c r="F109" s="169">
        <f t="shared" ref="F109:G111" si="7">F110</f>
        <v>40000</v>
      </c>
      <c r="G109" s="169">
        <f t="shared" si="7"/>
        <v>35000</v>
      </c>
    </row>
    <row r="110" spans="1:7" ht="31.5">
      <c r="A110" s="149" t="s">
        <v>422</v>
      </c>
      <c r="B110" s="164" t="s">
        <v>134</v>
      </c>
      <c r="C110" s="168" t="s">
        <v>98</v>
      </c>
      <c r="D110" s="129" t="s">
        <v>421</v>
      </c>
      <c r="E110" s="79"/>
      <c r="F110" s="169">
        <f t="shared" si="7"/>
        <v>40000</v>
      </c>
      <c r="G110" s="169">
        <f t="shared" si="7"/>
        <v>35000</v>
      </c>
    </row>
    <row r="111" spans="1:7" ht="63">
      <c r="A111" s="315" t="s">
        <v>282</v>
      </c>
      <c r="B111" s="164" t="s">
        <v>134</v>
      </c>
      <c r="C111" s="168" t="s">
        <v>98</v>
      </c>
      <c r="D111" s="129" t="s">
        <v>423</v>
      </c>
      <c r="E111" s="79"/>
      <c r="F111" s="169">
        <f t="shared" si="7"/>
        <v>40000</v>
      </c>
      <c r="G111" s="169">
        <f t="shared" si="7"/>
        <v>35000</v>
      </c>
    </row>
    <row r="112" spans="1:7" ht="31.5">
      <c r="A112" s="148" t="s">
        <v>274</v>
      </c>
      <c r="B112" s="164" t="s">
        <v>134</v>
      </c>
      <c r="C112" s="168" t="s">
        <v>98</v>
      </c>
      <c r="D112" s="129" t="s">
        <v>424</v>
      </c>
      <c r="E112" s="79">
        <v>200</v>
      </c>
      <c r="F112" s="169">
        <v>40000</v>
      </c>
      <c r="G112" s="169">
        <v>35000</v>
      </c>
    </row>
    <row r="113" spans="1:7">
      <c r="A113" s="101" t="s">
        <v>185</v>
      </c>
      <c r="B113" s="164" t="s">
        <v>134</v>
      </c>
      <c r="C113" s="107" t="s">
        <v>111</v>
      </c>
      <c r="D113" s="109" t="s">
        <v>240</v>
      </c>
      <c r="E113" s="108"/>
      <c r="F113" s="78">
        <f>F114</f>
        <v>40000</v>
      </c>
      <c r="G113" s="78">
        <f>G114</f>
        <v>35000</v>
      </c>
    </row>
    <row r="114" spans="1:7" ht="31.5">
      <c r="A114" s="101" t="s">
        <v>197</v>
      </c>
      <c r="B114" s="164" t="s">
        <v>134</v>
      </c>
      <c r="C114" s="107" t="s">
        <v>111</v>
      </c>
      <c r="D114" s="109" t="s">
        <v>245</v>
      </c>
      <c r="E114" s="108"/>
      <c r="F114" s="78">
        <f>F117</f>
        <v>40000</v>
      </c>
      <c r="G114" s="78">
        <f>G117</f>
        <v>35000</v>
      </c>
    </row>
    <row r="115" spans="1:7">
      <c r="A115" s="159" t="s">
        <v>304</v>
      </c>
      <c r="B115" s="164" t="s">
        <v>134</v>
      </c>
      <c r="C115" s="107" t="s">
        <v>297</v>
      </c>
      <c r="D115" s="109" t="s">
        <v>245</v>
      </c>
      <c r="E115" s="108"/>
      <c r="F115" s="78">
        <f>F116</f>
        <v>40000</v>
      </c>
      <c r="G115" s="78">
        <f>G116</f>
        <v>35000</v>
      </c>
    </row>
    <row r="116" spans="1:7" ht="63">
      <c r="A116" s="155" t="s">
        <v>282</v>
      </c>
      <c r="B116" s="164" t="s">
        <v>134</v>
      </c>
      <c r="C116" s="107" t="s">
        <v>297</v>
      </c>
      <c r="D116" s="109" t="s">
        <v>352</v>
      </c>
      <c r="E116" s="108"/>
      <c r="F116" s="78">
        <f>F117</f>
        <v>40000</v>
      </c>
      <c r="G116" s="78">
        <f>G117</f>
        <v>35000</v>
      </c>
    </row>
    <row r="117" spans="1:7" ht="31.5">
      <c r="A117" s="148" t="s">
        <v>274</v>
      </c>
      <c r="B117" s="164" t="s">
        <v>134</v>
      </c>
      <c r="C117" s="110" t="s">
        <v>111</v>
      </c>
      <c r="D117" s="79" t="s">
        <v>322</v>
      </c>
      <c r="E117" s="111">
        <v>200</v>
      </c>
      <c r="F117" s="76">
        <v>40000</v>
      </c>
      <c r="G117" s="76">
        <v>35000</v>
      </c>
    </row>
    <row r="118" spans="1:7">
      <c r="A118" s="127" t="s">
        <v>262</v>
      </c>
      <c r="B118" s="164" t="s">
        <v>134</v>
      </c>
      <c r="C118" s="107"/>
      <c r="D118" s="109" t="s">
        <v>257</v>
      </c>
      <c r="E118" s="108"/>
      <c r="F118" s="78">
        <f>F119+F122+F125</f>
        <v>385000</v>
      </c>
      <c r="G118" s="78">
        <f>G119+G122+G125</f>
        <v>385000</v>
      </c>
    </row>
    <row r="119" spans="1:7" ht="31.5">
      <c r="A119" s="93" t="s">
        <v>298</v>
      </c>
      <c r="B119" s="164" t="s">
        <v>134</v>
      </c>
      <c r="C119" s="72" t="s">
        <v>111</v>
      </c>
      <c r="D119" s="109" t="s">
        <v>267</v>
      </c>
      <c r="E119" s="73"/>
      <c r="F119" s="78">
        <f>F120</f>
        <v>360000</v>
      </c>
      <c r="G119" s="78">
        <f>G120</f>
        <v>360000</v>
      </c>
    </row>
    <row r="120" spans="1:7" ht="63">
      <c r="A120" s="155" t="s">
        <v>282</v>
      </c>
      <c r="B120" s="164" t="s">
        <v>134</v>
      </c>
      <c r="C120" s="72" t="s">
        <v>297</v>
      </c>
      <c r="D120" s="170" t="s">
        <v>342</v>
      </c>
      <c r="E120" s="73"/>
      <c r="F120" s="78">
        <f>F121</f>
        <v>360000</v>
      </c>
      <c r="G120" s="78">
        <f>G121</f>
        <v>360000</v>
      </c>
    </row>
    <row r="121" spans="1:7" ht="31.5">
      <c r="A121" s="148" t="s">
        <v>274</v>
      </c>
      <c r="B121" s="164" t="s">
        <v>134</v>
      </c>
      <c r="C121" s="74" t="s">
        <v>111</v>
      </c>
      <c r="D121" s="75" t="s">
        <v>342</v>
      </c>
      <c r="E121" s="75">
        <v>200</v>
      </c>
      <c r="F121" s="76">
        <v>360000</v>
      </c>
      <c r="G121" s="76">
        <v>360000</v>
      </c>
    </row>
    <row r="122" spans="1:7">
      <c r="A122" s="93" t="s">
        <v>120</v>
      </c>
      <c r="B122" s="164" t="s">
        <v>134</v>
      </c>
      <c r="C122" s="72" t="s">
        <v>111</v>
      </c>
      <c r="D122" s="73" t="s">
        <v>266</v>
      </c>
      <c r="E122" s="73"/>
      <c r="F122" s="78">
        <f>F123</f>
        <v>5000</v>
      </c>
      <c r="G122" s="78">
        <f>G123</f>
        <v>5000</v>
      </c>
    </row>
    <row r="123" spans="1:7" ht="63">
      <c r="A123" s="155" t="s">
        <v>282</v>
      </c>
      <c r="B123" s="164" t="s">
        <v>134</v>
      </c>
      <c r="C123" s="72" t="s">
        <v>111</v>
      </c>
      <c r="D123" s="73" t="s">
        <v>344</v>
      </c>
      <c r="E123" s="73"/>
      <c r="F123" s="78">
        <f>F124</f>
        <v>5000</v>
      </c>
      <c r="G123" s="78">
        <f>G124</f>
        <v>5000</v>
      </c>
    </row>
    <row r="124" spans="1:7" ht="31.5">
      <c r="A124" s="148" t="s">
        <v>274</v>
      </c>
      <c r="B124" s="164" t="s">
        <v>134</v>
      </c>
      <c r="C124" s="74" t="s">
        <v>111</v>
      </c>
      <c r="D124" s="75" t="s">
        <v>344</v>
      </c>
      <c r="E124" s="75">
        <v>200</v>
      </c>
      <c r="F124" s="76">
        <v>5000</v>
      </c>
      <c r="G124" s="76">
        <v>5000</v>
      </c>
    </row>
    <row r="125" spans="1:7">
      <c r="A125" s="93" t="s">
        <v>300</v>
      </c>
      <c r="B125" s="164" t="s">
        <v>134</v>
      </c>
      <c r="C125" s="72" t="s">
        <v>111</v>
      </c>
      <c r="D125" s="73" t="s">
        <v>271</v>
      </c>
      <c r="E125" s="73"/>
      <c r="F125" s="78">
        <f>F126</f>
        <v>20000</v>
      </c>
      <c r="G125" s="78">
        <f>G126</f>
        <v>20000</v>
      </c>
    </row>
    <row r="126" spans="1:7" ht="63">
      <c r="A126" s="155" t="s">
        <v>282</v>
      </c>
      <c r="B126" s="164" t="s">
        <v>134</v>
      </c>
      <c r="C126" s="72" t="s">
        <v>111</v>
      </c>
      <c r="D126" s="73" t="s">
        <v>345</v>
      </c>
      <c r="E126" s="73"/>
      <c r="F126" s="78">
        <f>F127</f>
        <v>20000</v>
      </c>
      <c r="G126" s="78">
        <f>G127</f>
        <v>20000</v>
      </c>
    </row>
    <row r="127" spans="1:7" ht="31.5">
      <c r="A127" s="148" t="s">
        <v>274</v>
      </c>
      <c r="B127" s="164" t="s">
        <v>134</v>
      </c>
      <c r="C127" s="74" t="s">
        <v>111</v>
      </c>
      <c r="D127" s="131" t="s">
        <v>259</v>
      </c>
      <c r="E127" s="75">
        <v>200</v>
      </c>
      <c r="F127" s="76">
        <v>20000</v>
      </c>
      <c r="G127" s="76">
        <v>20000</v>
      </c>
    </row>
    <row r="128" spans="1:7">
      <c r="A128" s="71" t="s">
        <v>99</v>
      </c>
      <c r="B128" s="164" t="s">
        <v>134</v>
      </c>
      <c r="C128" s="72" t="s">
        <v>100</v>
      </c>
      <c r="D128" s="73"/>
      <c r="E128" s="73"/>
      <c r="F128" s="78">
        <f t="shared" ref="F128:G132" si="8">F129</f>
        <v>5000</v>
      </c>
      <c r="G128" s="78">
        <f t="shared" si="8"/>
        <v>5000</v>
      </c>
    </row>
    <row r="129" spans="1:7">
      <c r="A129" s="71" t="s">
        <v>101</v>
      </c>
      <c r="B129" s="164" t="s">
        <v>134</v>
      </c>
      <c r="C129" s="72" t="s">
        <v>102</v>
      </c>
      <c r="D129" s="89"/>
      <c r="E129" s="73"/>
      <c r="F129" s="78">
        <f t="shared" si="8"/>
        <v>5000</v>
      </c>
      <c r="G129" s="78">
        <f t="shared" si="8"/>
        <v>5000</v>
      </c>
    </row>
    <row r="130" spans="1:7">
      <c r="A130" s="127" t="s">
        <v>262</v>
      </c>
      <c r="B130" s="164" t="s">
        <v>134</v>
      </c>
      <c r="C130" s="72" t="s">
        <v>102</v>
      </c>
      <c r="D130" s="132" t="s">
        <v>257</v>
      </c>
      <c r="E130" s="73"/>
      <c r="F130" s="78">
        <f t="shared" si="8"/>
        <v>5000</v>
      </c>
      <c r="G130" s="78">
        <f t="shared" si="8"/>
        <v>5000</v>
      </c>
    </row>
    <row r="131" spans="1:7" ht="31.5">
      <c r="A131" s="93" t="s">
        <v>173</v>
      </c>
      <c r="B131" s="164" t="s">
        <v>134</v>
      </c>
      <c r="C131" s="72" t="s">
        <v>102</v>
      </c>
      <c r="D131" s="73" t="s">
        <v>268</v>
      </c>
      <c r="E131" s="73"/>
      <c r="F131" s="78">
        <f t="shared" si="8"/>
        <v>5000</v>
      </c>
      <c r="G131" s="78">
        <f t="shared" si="8"/>
        <v>5000</v>
      </c>
    </row>
    <row r="132" spans="1:7" ht="63">
      <c r="A132" s="155" t="s">
        <v>282</v>
      </c>
      <c r="B132" s="164" t="s">
        <v>134</v>
      </c>
      <c r="C132" s="72" t="s">
        <v>102</v>
      </c>
      <c r="D132" s="73" t="s">
        <v>346</v>
      </c>
      <c r="E132" s="73"/>
      <c r="F132" s="78">
        <f t="shared" si="8"/>
        <v>5000</v>
      </c>
      <c r="G132" s="78">
        <f t="shared" si="8"/>
        <v>5000</v>
      </c>
    </row>
    <row r="133" spans="1:7" ht="31.5">
      <c r="A133" s="148" t="s">
        <v>274</v>
      </c>
      <c r="B133" s="164" t="s">
        <v>134</v>
      </c>
      <c r="C133" s="74" t="s">
        <v>102</v>
      </c>
      <c r="D133" s="75" t="s">
        <v>346</v>
      </c>
      <c r="E133" s="70">
        <v>200</v>
      </c>
      <c r="F133" s="76">
        <v>5000</v>
      </c>
      <c r="G133" s="76">
        <v>5000</v>
      </c>
    </row>
    <row r="134" spans="1:7">
      <c r="A134" s="47" t="s">
        <v>103</v>
      </c>
      <c r="B134" s="164" t="s">
        <v>134</v>
      </c>
      <c r="C134" s="72" t="s">
        <v>104</v>
      </c>
      <c r="D134" s="73"/>
      <c r="E134" s="73"/>
      <c r="F134" s="78">
        <f>F135+F149</f>
        <v>1679000</v>
      </c>
      <c r="G134" s="78">
        <f>G135+G149</f>
        <v>1664000</v>
      </c>
    </row>
    <row r="135" spans="1:7">
      <c r="A135" s="47" t="s">
        <v>105</v>
      </c>
      <c r="B135" s="164" t="s">
        <v>134</v>
      </c>
      <c r="C135" s="72" t="s">
        <v>106</v>
      </c>
      <c r="D135" s="73"/>
      <c r="E135" s="73"/>
      <c r="F135" s="78">
        <f>F136</f>
        <v>1208000</v>
      </c>
      <c r="G135" s="78">
        <f>G136</f>
        <v>1203000</v>
      </c>
    </row>
    <row r="136" spans="1:7">
      <c r="A136" s="47" t="s">
        <v>262</v>
      </c>
      <c r="B136" s="164" t="s">
        <v>134</v>
      </c>
      <c r="C136" s="72" t="s">
        <v>106</v>
      </c>
      <c r="D136" s="73" t="s">
        <v>257</v>
      </c>
      <c r="E136" s="75"/>
      <c r="F136" s="76">
        <f>F137+F144</f>
        <v>1208000</v>
      </c>
      <c r="G136" s="76">
        <f>G137+G144</f>
        <v>1203000</v>
      </c>
    </row>
    <row r="137" spans="1:7" ht="31.5">
      <c r="A137" s="71" t="s">
        <v>174</v>
      </c>
      <c r="B137" s="164" t="s">
        <v>134</v>
      </c>
      <c r="C137" s="74" t="s">
        <v>106</v>
      </c>
      <c r="D137" s="90" t="s">
        <v>269</v>
      </c>
      <c r="E137" s="75"/>
      <c r="F137" s="76">
        <f>F138+F140+F142</f>
        <v>939000</v>
      </c>
      <c r="G137" s="76">
        <f>G138+G140+G142</f>
        <v>929000</v>
      </c>
    </row>
    <row r="138" spans="1:7" ht="47.25">
      <c r="A138" s="151" t="s">
        <v>283</v>
      </c>
      <c r="B138" s="164" t="s">
        <v>134</v>
      </c>
      <c r="C138" s="133" t="s">
        <v>106</v>
      </c>
      <c r="D138" s="134" t="s">
        <v>332</v>
      </c>
      <c r="E138" s="135"/>
      <c r="F138" s="76">
        <f>F139</f>
        <v>777000</v>
      </c>
      <c r="G138" s="76">
        <f>G139</f>
        <v>767000</v>
      </c>
    </row>
    <row r="139" spans="1:7" ht="63">
      <c r="A139" s="102" t="s">
        <v>288</v>
      </c>
      <c r="B139" s="164" t="s">
        <v>134</v>
      </c>
      <c r="C139" s="133" t="s">
        <v>106</v>
      </c>
      <c r="D139" s="134" t="s">
        <v>332</v>
      </c>
      <c r="E139" s="135">
        <v>100</v>
      </c>
      <c r="F139" s="76">
        <v>777000</v>
      </c>
      <c r="G139" s="76">
        <v>767000</v>
      </c>
    </row>
    <row r="140" spans="1:7" ht="31.5">
      <c r="A140" s="102" t="s">
        <v>284</v>
      </c>
      <c r="B140" s="164" t="s">
        <v>134</v>
      </c>
      <c r="C140" s="133" t="s">
        <v>106</v>
      </c>
      <c r="D140" s="177" t="s">
        <v>334</v>
      </c>
      <c r="E140" s="135"/>
      <c r="F140" s="76">
        <f>F141</f>
        <v>155000</v>
      </c>
      <c r="G140" s="76">
        <f>G141</f>
        <v>155000</v>
      </c>
    </row>
    <row r="141" spans="1:7" ht="31.5">
      <c r="A141" s="148" t="s">
        <v>274</v>
      </c>
      <c r="B141" s="164" t="s">
        <v>134</v>
      </c>
      <c r="C141" s="74" t="s">
        <v>106</v>
      </c>
      <c r="D141" s="91" t="s">
        <v>334</v>
      </c>
      <c r="E141" s="75">
        <v>200</v>
      </c>
      <c r="F141" s="76">
        <v>155000</v>
      </c>
      <c r="G141" s="76">
        <v>155000</v>
      </c>
    </row>
    <row r="142" spans="1:7" ht="63">
      <c r="A142" s="155" t="s">
        <v>282</v>
      </c>
      <c r="B142" s="164" t="s">
        <v>134</v>
      </c>
      <c r="C142" s="74" t="s">
        <v>106</v>
      </c>
      <c r="D142" s="91" t="s">
        <v>335</v>
      </c>
      <c r="E142" s="75"/>
      <c r="F142" s="76">
        <f>F143</f>
        <v>7000</v>
      </c>
      <c r="G142" s="76">
        <f>G143</f>
        <v>7000</v>
      </c>
    </row>
    <row r="143" spans="1:7">
      <c r="A143" s="100" t="s">
        <v>280</v>
      </c>
      <c r="B143" s="164" t="s">
        <v>134</v>
      </c>
      <c r="C143" s="74" t="s">
        <v>106</v>
      </c>
      <c r="D143" s="91" t="s">
        <v>335</v>
      </c>
      <c r="E143" s="75">
        <v>800</v>
      </c>
      <c r="F143" s="76">
        <v>7000</v>
      </c>
      <c r="G143" s="76">
        <v>7000</v>
      </c>
    </row>
    <row r="144" spans="1:7" ht="31.5">
      <c r="A144" s="92" t="s">
        <v>170</v>
      </c>
      <c r="B144" s="164" t="s">
        <v>134</v>
      </c>
      <c r="C144" s="74" t="s">
        <v>106</v>
      </c>
      <c r="D144" s="91" t="s">
        <v>254</v>
      </c>
      <c r="E144" s="75"/>
      <c r="F144" s="78">
        <f>F145+F147</f>
        <v>269000</v>
      </c>
      <c r="G144" s="78">
        <f>G145+G147</f>
        <v>274000</v>
      </c>
    </row>
    <row r="145" spans="1:7" ht="47.25">
      <c r="A145" s="152" t="s">
        <v>283</v>
      </c>
      <c r="B145" s="164" t="s">
        <v>134</v>
      </c>
      <c r="C145" s="74" t="s">
        <v>106</v>
      </c>
      <c r="D145" s="91" t="s">
        <v>336</v>
      </c>
      <c r="E145" s="75"/>
      <c r="F145" s="76">
        <f>F146</f>
        <v>265000</v>
      </c>
      <c r="G145" s="76">
        <f>G146</f>
        <v>270000</v>
      </c>
    </row>
    <row r="146" spans="1:7" ht="63">
      <c r="A146" s="102" t="s">
        <v>288</v>
      </c>
      <c r="B146" s="74" t="s">
        <v>134</v>
      </c>
      <c r="C146" s="74" t="s">
        <v>106</v>
      </c>
      <c r="D146" s="91" t="s">
        <v>336</v>
      </c>
      <c r="E146" s="75">
        <v>100</v>
      </c>
      <c r="F146" s="76">
        <v>265000</v>
      </c>
      <c r="G146" s="76">
        <v>270000</v>
      </c>
    </row>
    <row r="147" spans="1:7" ht="31.5">
      <c r="A147" s="102" t="s">
        <v>284</v>
      </c>
      <c r="B147" s="74" t="s">
        <v>134</v>
      </c>
      <c r="C147" s="74" t="s">
        <v>106</v>
      </c>
      <c r="D147" s="91" t="s">
        <v>337</v>
      </c>
      <c r="E147" s="75"/>
      <c r="F147" s="76">
        <f>F148</f>
        <v>4000</v>
      </c>
      <c r="G147" s="76">
        <f>G148</f>
        <v>4000</v>
      </c>
    </row>
    <row r="148" spans="1:7" ht="31.5">
      <c r="A148" s="148" t="s">
        <v>274</v>
      </c>
      <c r="B148" s="74" t="s">
        <v>134</v>
      </c>
      <c r="C148" s="74" t="s">
        <v>106</v>
      </c>
      <c r="D148" s="91" t="s">
        <v>337</v>
      </c>
      <c r="E148" s="75">
        <v>200</v>
      </c>
      <c r="F148" s="76">
        <v>4000</v>
      </c>
      <c r="G148" s="76">
        <v>4000</v>
      </c>
    </row>
    <row r="149" spans="1:7">
      <c r="A149" s="138" t="s">
        <v>182</v>
      </c>
      <c r="B149" s="137" t="s">
        <v>134</v>
      </c>
      <c r="C149" s="72" t="s">
        <v>183</v>
      </c>
      <c r="D149" s="90"/>
      <c r="E149" s="73"/>
      <c r="F149" s="78">
        <f>F151</f>
        <v>471000</v>
      </c>
      <c r="G149" s="78">
        <f>G151</f>
        <v>461000</v>
      </c>
    </row>
    <row r="150" spans="1:7">
      <c r="A150" s="136" t="s">
        <v>262</v>
      </c>
      <c r="B150" s="72" t="s">
        <v>134</v>
      </c>
      <c r="C150" s="72" t="s">
        <v>183</v>
      </c>
      <c r="D150" s="90" t="s">
        <v>257</v>
      </c>
      <c r="E150" s="73"/>
      <c r="F150" s="78">
        <f>F151</f>
        <v>471000</v>
      </c>
      <c r="G150" s="78">
        <f>G151</f>
        <v>461000</v>
      </c>
    </row>
    <row r="151" spans="1:7" ht="47.25">
      <c r="A151" s="139" t="s">
        <v>184</v>
      </c>
      <c r="B151" s="72" t="s">
        <v>134</v>
      </c>
      <c r="C151" s="72" t="s">
        <v>183</v>
      </c>
      <c r="D151" s="90" t="s">
        <v>255</v>
      </c>
      <c r="E151" s="73"/>
      <c r="F151" s="78">
        <f>F152+F154+F156</f>
        <v>471000</v>
      </c>
      <c r="G151" s="78">
        <f>G152+G154+G156</f>
        <v>461000</v>
      </c>
    </row>
    <row r="152" spans="1:7" ht="47.25">
      <c r="A152" s="152" t="s">
        <v>387</v>
      </c>
      <c r="B152" s="74" t="s">
        <v>134</v>
      </c>
      <c r="C152" s="74" t="s">
        <v>183</v>
      </c>
      <c r="D152" s="91" t="s">
        <v>353</v>
      </c>
      <c r="E152" s="75"/>
      <c r="F152" s="76">
        <f>F153</f>
        <v>465000</v>
      </c>
      <c r="G152" s="76">
        <f>G153</f>
        <v>455000</v>
      </c>
    </row>
    <row r="153" spans="1:7" ht="63">
      <c r="A153" s="102" t="s">
        <v>288</v>
      </c>
      <c r="B153" s="74" t="s">
        <v>134</v>
      </c>
      <c r="C153" s="74" t="s">
        <v>183</v>
      </c>
      <c r="D153" s="91" t="s">
        <v>353</v>
      </c>
      <c r="E153" s="75">
        <v>100</v>
      </c>
      <c r="F153" s="76">
        <v>465000</v>
      </c>
      <c r="G153" s="76">
        <v>455000</v>
      </c>
    </row>
    <row r="154" spans="1:7" ht="31.5">
      <c r="A154" s="102" t="s">
        <v>284</v>
      </c>
      <c r="B154" s="74" t="s">
        <v>134</v>
      </c>
      <c r="C154" s="74" t="s">
        <v>183</v>
      </c>
      <c r="D154" s="91" t="s">
        <v>354</v>
      </c>
      <c r="E154" s="75"/>
      <c r="F154" s="76">
        <f>F155</f>
        <v>3000</v>
      </c>
      <c r="G154" s="76">
        <f>G155</f>
        <v>3000</v>
      </c>
    </row>
    <row r="155" spans="1:7" ht="31.5">
      <c r="A155" s="148" t="s">
        <v>274</v>
      </c>
      <c r="B155" s="74" t="s">
        <v>134</v>
      </c>
      <c r="C155" s="74" t="s">
        <v>183</v>
      </c>
      <c r="D155" s="91" t="s">
        <v>354</v>
      </c>
      <c r="E155" s="75">
        <v>200</v>
      </c>
      <c r="F155" s="76">
        <v>3000</v>
      </c>
      <c r="G155" s="76">
        <v>3000</v>
      </c>
    </row>
    <row r="156" spans="1:7" ht="63">
      <c r="A156" s="155" t="s">
        <v>282</v>
      </c>
      <c r="B156" s="74" t="s">
        <v>134</v>
      </c>
      <c r="C156" s="74" t="s">
        <v>183</v>
      </c>
      <c r="D156" s="91" t="s">
        <v>355</v>
      </c>
      <c r="E156" s="75"/>
      <c r="F156" s="76">
        <f>F157</f>
        <v>3000</v>
      </c>
      <c r="G156" s="76">
        <f>G157</f>
        <v>3000</v>
      </c>
    </row>
    <row r="157" spans="1:7">
      <c r="A157" s="68" t="s">
        <v>280</v>
      </c>
      <c r="B157" s="74" t="s">
        <v>134</v>
      </c>
      <c r="C157" s="74" t="s">
        <v>183</v>
      </c>
      <c r="D157" s="91" t="s">
        <v>355</v>
      </c>
      <c r="E157" s="75">
        <v>800</v>
      </c>
      <c r="F157" s="76">
        <v>3000</v>
      </c>
      <c r="G157" s="76">
        <v>3000</v>
      </c>
    </row>
    <row r="158" spans="1:7">
      <c r="A158" s="71" t="s">
        <v>107</v>
      </c>
      <c r="B158" s="72" t="s">
        <v>134</v>
      </c>
      <c r="C158" s="72" t="s">
        <v>108</v>
      </c>
      <c r="D158" s="73"/>
      <c r="E158" s="73"/>
      <c r="F158" s="78">
        <f>F160</f>
        <v>4000</v>
      </c>
      <c r="G158" s="78">
        <f>G160</f>
        <v>4000</v>
      </c>
    </row>
    <row r="159" spans="1:7">
      <c r="A159" s="171" t="s">
        <v>126</v>
      </c>
      <c r="B159" s="72" t="s">
        <v>134</v>
      </c>
      <c r="C159" s="72" t="s">
        <v>125</v>
      </c>
      <c r="D159" s="73"/>
      <c r="E159" s="73"/>
      <c r="F159" s="78">
        <f>F160</f>
        <v>4000</v>
      </c>
      <c r="G159" s="78">
        <f>G160</f>
        <v>4000</v>
      </c>
    </row>
    <row r="160" spans="1:7">
      <c r="A160" s="171" t="s">
        <v>262</v>
      </c>
      <c r="B160" s="72" t="s">
        <v>134</v>
      </c>
      <c r="C160" s="72" t="s">
        <v>125</v>
      </c>
      <c r="D160" s="73" t="s">
        <v>257</v>
      </c>
      <c r="E160" s="73"/>
      <c r="F160" s="78">
        <f>F162</f>
        <v>4000</v>
      </c>
      <c r="G160" s="78">
        <f>G162</f>
        <v>4000</v>
      </c>
    </row>
    <row r="161" spans="1:7">
      <c r="A161" s="172" t="s">
        <v>118</v>
      </c>
      <c r="B161" s="72" t="s">
        <v>134</v>
      </c>
      <c r="C161" s="72" t="s">
        <v>125</v>
      </c>
      <c r="D161" s="73" t="s">
        <v>256</v>
      </c>
      <c r="E161" s="73"/>
      <c r="F161" s="78">
        <f>F162</f>
        <v>4000</v>
      </c>
      <c r="G161" s="78">
        <f>G162</f>
        <v>4000</v>
      </c>
    </row>
    <row r="162" spans="1:7" ht="63">
      <c r="A162" s="155" t="s">
        <v>282</v>
      </c>
      <c r="B162" s="74" t="s">
        <v>134</v>
      </c>
      <c r="C162" s="74" t="s">
        <v>125</v>
      </c>
      <c r="D162" s="75" t="s">
        <v>347</v>
      </c>
      <c r="E162" s="75"/>
      <c r="F162" s="76">
        <f>F163</f>
        <v>4000</v>
      </c>
      <c r="G162" s="76">
        <f>G163</f>
        <v>4000</v>
      </c>
    </row>
    <row r="163" spans="1:7" ht="31.5">
      <c r="A163" s="148" t="s">
        <v>274</v>
      </c>
      <c r="B163" s="74" t="s">
        <v>134</v>
      </c>
      <c r="C163" s="74" t="s">
        <v>125</v>
      </c>
      <c r="D163" s="75" t="s">
        <v>347</v>
      </c>
      <c r="E163" s="75">
        <v>200</v>
      </c>
      <c r="F163" s="76">
        <v>4000</v>
      </c>
      <c r="G163" s="76">
        <v>4000</v>
      </c>
    </row>
    <row r="164" spans="1:7" ht="20.25" customHeight="1">
      <c r="A164" s="314" t="s">
        <v>406</v>
      </c>
      <c r="B164" s="72" t="s">
        <v>134</v>
      </c>
      <c r="C164" s="72" t="s">
        <v>408</v>
      </c>
      <c r="D164" s="75" t="s">
        <v>257</v>
      </c>
      <c r="E164" s="75"/>
      <c r="F164" s="76">
        <f t="shared" ref="F164:G166" si="9">F165</f>
        <v>144000</v>
      </c>
      <c r="G164" s="76">
        <f t="shared" si="9"/>
        <v>144000</v>
      </c>
    </row>
    <row r="165" spans="1:7" ht="24" customHeight="1">
      <c r="A165" s="314" t="s">
        <v>410</v>
      </c>
      <c r="B165" s="72" t="s">
        <v>412</v>
      </c>
      <c r="C165" s="74" t="s">
        <v>409</v>
      </c>
      <c r="D165" s="75" t="s">
        <v>258</v>
      </c>
      <c r="E165" s="75">
        <v>320</v>
      </c>
      <c r="F165" s="76">
        <f t="shared" si="9"/>
        <v>144000</v>
      </c>
      <c r="G165" s="76">
        <f t="shared" si="9"/>
        <v>144000</v>
      </c>
    </row>
    <row r="166" spans="1:7" ht="24" customHeight="1">
      <c r="A166" s="314" t="s">
        <v>262</v>
      </c>
      <c r="B166" s="72" t="s">
        <v>413</v>
      </c>
      <c r="C166" s="74" t="s">
        <v>409</v>
      </c>
      <c r="D166" s="75" t="s">
        <v>415</v>
      </c>
      <c r="E166" s="75">
        <v>321</v>
      </c>
      <c r="F166" s="76">
        <f t="shared" si="9"/>
        <v>144000</v>
      </c>
      <c r="G166" s="76">
        <f t="shared" si="9"/>
        <v>144000</v>
      </c>
    </row>
    <row r="167" spans="1:7" ht="31.5">
      <c r="A167" s="314" t="s">
        <v>411</v>
      </c>
      <c r="B167" s="72" t="s">
        <v>414</v>
      </c>
      <c r="C167" s="74" t="s">
        <v>409</v>
      </c>
      <c r="D167" s="75" t="s">
        <v>416</v>
      </c>
      <c r="E167" s="75">
        <v>321</v>
      </c>
      <c r="F167" s="76">
        <v>144000</v>
      </c>
      <c r="G167" s="76">
        <v>144000</v>
      </c>
    </row>
    <row r="168" spans="1:7">
      <c r="A168" s="47" t="s">
        <v>109</v>
      </c>
      <c r="B168" s="56"/>
      <c r="C168" s="56"/>
      <c r="D168" s="48"/>
      <c r="E168" s="48"/>
      <c r="F168" s="78">
        <f>F13+F48+F54+F72+F97+F128+F134+F158+F164</f>
        <v>9147119.3000000007</v>
      </c>
      <c r="G168" s="78">
        <f>G13+G48+G54+G72+G97+G128+G134+G158+G164</f>
        <v>9225127.5999999996</v>
      </c>
    </row>
    <row r="170" spans="1:7" ht="18.75">
      <c r="A170" s="1"/>
      <c r="G170" s="4"/>
    </row>
  </sheetData>
  <mergeCells count="9">
    <mergeCell ref="C3:H3"/>
    <mergeCell ref="A6:G6"/>
    <mergeCell ref="A7:G7"/>
    <mergeCell ref="A8:G8"/>
    <mergeCell ref="A10:A11"/>
    <mergeCell ref="B10:B11"/>
    <mergeCell ref="C10:C11"/>
    <mergeCell ref="D10:D11"/>
    <mergeCell ref="E10:E11"/>
  </mergeCells>
  <pageMargins left="0.7" right="0.7" top="0.75" bottom="0.75" header="0.3" footer="0.3"/>
  <pageSetup paperSize="9" scale="52" fitToHeight="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24"/>
  <sheetViews>
    <sheetView view="pageBreakPreview" zoomScaleNormal="100" zoomScaleSheetLayoutView="100" workbookViewId="0">
      <selection activeCell="E13" sqref="E13"/>
    </sheetView>
  </sheetViews>
  <sheetFormatPr defaultRowHeight="18.75"/>
  <cols>
    <col min="1" max="1" width="68.28515625" style="240" customWidth="1"/>
    <col min="2" max="2" width="20.85546875" style="240" customWidth="1"/>
    <col min="3" max="3" width="6.7109375" style="240" customWidth="1"/>
    <col min="4" max="4" width="13.85546875" style="240" bestFit="1" customWidth="1"/>
    <col min="5" max="5" width="13.140625" style="240" bestFit="1" customWidth="1"/>
    <col min="6" max="16384" width="9.140625" style="240"/>
  </cols>
  <sheetData>
    <row r="1" spans="1:5">
      <c r="A1" s="238" t="s">
        <v>481</v>
      </c>
      <c r="B1" s="239"/>
    </row>
    <row r="2" spans="1:5">
      <c r="A2" s="249" t="s">
        <v>480</v>
      </c>
      <c r="B2" s="239"/>
    </row>
    <row r="3" spans="1:5">
      <c r="A3" s="431" t="s">
        <v>375</v>
      </c>
      <c r="B3" s="431"/>
    </row>
    <row r="4" spans="1:5">
      <c r="A4" s="431" t="s">
        <v>483</v>
      </c>
      <c r="B4" s="431"/>
    </row>
    <row r="5" spans="1:5">
      <c r="A5" s="238" t="s">
        <v>482</v>
      </c>
      <c r="B5" s="239"/>
    </row>
    <row r="6" spans="1:5">
      <c r="A6" s="226"/>
      <c r="B6" s="226"/>
    </row>
    <row r="7" spans="1:5" ht="32.25" customHeight="1">
      <c r="A7" s="452" t="s">
        <v>484</v>
      </c>
      <c r="B7" s="452"/>
    </row>
    <row r="8" spans="1:5">
      <c r="A8" s="225"/>
      <c r="B8" s="225"/>
    </row>
    <row r="9" spans="1:5">
      <c r="A9" s="226"/>
      <c r="B9" s="227" t="s">
        <v>399</v>
      </c>
    </row>
    <row r="10" spans="1:5">
      <c r="A10" s="228" t="s">
        <v>389</v>
      </c>
      <c r="B10" s="229" t="s">
        <v>15</v>
      </c>
    </row>
    <row r="11" spans="1:5">
      <c r="A11" s="230" t="s">
        <v>390</v>
      </c>
      <c r="B11" s="231">
        <v>0</v>
      </c>
      <c r="D11" s="241"/>
    </row>
    <row r="12" spans="1:5">
      <c r="A12" s="230" t="s">
        <v>391</v>
      </c>
      <c r="B12" s="231"/>
      <c r="E12" s="241"/>
    </row>
    <row r="13" spans="1:5" ht="36.75" customHeight="1">
      <c r="A13" s="232" t="s">
        <v>392</v>
      </c>
      <c r="B13" s="233">
        <v>0</v>
      </c>
    </row>
    <row r="14" spans="1:5">
      <c r="A14" s="234" t="s">
        <v>393</v>
      </c>
      <c r="B14" s="235">
        <v>0</v>
      </c>
    </row>
    <row r="15" spans="1:5">
      <c r="A15" s="234" t="s">
        <v>394</v>
      </c>
      <c r="B15" s="235">
        <v>0</v>
      </c>
    </row>
    <row r="16" spans="1:5" ht="32.25">
      <c r="A16" s="232" t="s">
        <v>395</v>
      </c>
      <c r="B16" s="233">
        <v>0</v>
      </c>
    </row>
    <row r="17" spans="1:3">
      <c r="A17" s="234" t="s">
        <v>393</v>
      </c>
      <c r="B17" s="235">
        <v>0</v>
      </c>
    </row>
    <row r="18" spans="1:3">
      <c r="A18" s="234" t="s">
        <v>394</v>
      </c>
      <c r="B18" s="235">
        <v>0</v>
      </c>
    </row>
    <row r="19" spans="1:3" ht="32.25">
      <c r="A19" s="232" t="s">
        <v>396</v>
      </c>
      <c r="B19" s="233">
        <v>0</v>
      </c>
    </row>
    <row r="20" spans="1:3">
      <c r="A20" s="234" t="s">
        <v>393</v>
      </c>
      <c r="B20" s="235">
        <v>0</v>
      </c>
    </row>
    <row r="21" spans="1:3">
      <c r="A21" s="234" t="s">
        <v>394</v>
      </c>
      <c r="B21" s="235">
        <v>0</v>
      </c>
      <c r="C21" s="242"/>
    </row>
    <row r="22" spans="1:3" ht="32.25">
      <c r="A22" s="232" t="s">
        <v>397</v>
      </c>
      <c r="B22" s="233">
        <v>0</v>
      </c>
    </row>
    <row r="23" spans="1:3">
      <c r="A23" s="236" t="s">
        <v>393</v>
      </c>
      <c r="B23" s="237">
        <v>0</v>
      </c>
    </row>
    <row r="24" spans="1:3">
      <c r="A24" s="236" t="s">
        <v>394</v>
      </c>
      <c r="B24" s="237">
        <v>0</v>
      </c>
    </row>
  </sheetData>
  <mergeCells count="3">
    <mergeCell ref="A7:B7"/>
    <mergeCell ref="A3:B3"/>
    <mergeCell ref="A4:B4"/>
  </mergeCells>
  <pageMargins left="0.7" right="0.7" top="0.75" bottom="0.75" header="0.3" footer="0.3"/>
  <pageSetup paperSize="9" scale="98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24"/>
  <sheetViews>
    <sheetView zoomScaleNormal="100" workbookViewId="0">
      <selection activeCell="E7" sqref="E7"/>
    </sheetView>
  </sheetViews>
  <sheetFormatPr defaultRowHeight="18.75"/>
  <cols>
    <col min="1" max="1" width="55.28515625" style="240" customWidth="1"/>
    <col min="2" max="2" width="20.85546875" style="240" customWidth="1"/>
    <col min="3" max="3" width="20.5703125" style="240" customWidth="1"/>
    <col min="4" max="4" width="13.85546875" style="240" bestFit="1" customWidth="1"/>
    <col min="5" max="5" width="13.140625" style="240" bestFit="1" customWidth="1"/>
    <col min="6" max="16384" width="9.140625" style="240"/>
  </cols>
  <sheetData>
    <row r="1" spans="1:5">
      <c r="A1" s="226"/>
      <c r="B1" s="243" t="s">
        <v>487</v>
      </c>
      <c r="C1" s="226"/>
    </row>
    <row r="2" spans="1:5">
      <c r="A2" s="226"/>
      <c r="B2" s="243" t="s">
        <v>488</v>
      </c>
      <c r="C2" s="226"/>
    </row>
    <row r="3" spans="1:5" ht="18" customHeight="1">
      <c r="A3" s="431" t="s">
        <v>375</v>
      </c>
      <c r="B3" s="431"/>
      <c r="C3" s="431"/>
    </row>
    <row r="4" spans="1:5" ht="11.25" customHeight="1">
      <c r="A4" s="226"/>
      <c r="B4" s="243" t="s">
        <v>489</v>
      </c>
      <c r="C4" s="226"/>
    </row>
    <row r="5" spans="1:5">
      <c r="A5" s="226"/>
      <c r="B5" s="243"/>
      <c r="C5" s="243"/>
    </row>
    <row r="6" spans="1:5">
      <c r="A6" s="226"/>
      <c r="B6" s="244"/>
      <c r="C6" s="226"/>
    </row>
    <row r="7" spans="1:5" ht="63.75" customHeight="1">
      <c r="A7" s="452" t="s">
        <v>485</v>
      </c>
      <c r="B7" s="452"/>
      <c r="C7" s="452"/>
    </row>
    <row r="8" spans="1:5">
      <c r="A8" s="245"/>
      <c r="B8" s="245"/>
      <c r="C8" s="245"/>
    </row>
    <row r="9" spans="1:5">
      <c r="A9" s="226"/>
      <c r="B9" s="226"/>
      <c r="C9" s="227" t="s">
        <v>400</v>
      </c>
    </row>
    <row r="10" spans="1:5">
      <c r="A10" s="246" t="s">
        <v>389</v>
      </c>
      <c r="B10" s="247" t="s">
        <v>398</v>
      </c>
      <c r="C10" s="248" t="s">
        <v>486</v>
      </c>
    </row>
    <row r="11" spans="1:5">
      <c r="A11" s="230" t="s">
        <v>390</v>
      </c>
      <c r="B11" s="233">
        <v>0</v>
      </c>
      <c r="C11" s="233">
        <v>0</v>
      </c>
      <c r="D11" s="241"/>
    </row>
    <row r="12" spans="1:5">
      <c r="A12" s="230" t="s">
        <v>391</v>
      </c>
      <c r="B12" s="231"/>
      <c r="C12" s="231"/>
      <c r="E12" s="241"/>
    </row>
    <row r="13" spans="1:5" ht="48">
      <c r="A13" s="232" t="s">
        <v>392</v>
      </c>
      <c r="B13" s="233">
        <v>0</v>
      </c>
      <c r="C13" s="233">
        <v>0</v>
      </c>
    </row>
    <row r="14" spans="1:5">
      <c r="A14" s="234" t="s">
        <v>393</v>
      </c>
      <c r="B14" s="233">
        <v>0</v>
      </c>
      <c r="C14" s="233">
        <v>0</v>
      </c>
    </row>
    <row r="15" spans="1:5">
      <c r="A15" s="234" t="s">
        <v>394</v>
      </c>
      <c r="B15" s="233">
        <v>0</v>
      </c>
      <c r="C15" s="233">
        <v>0</v>
      </c>
    </row>
    <row r="16" spans="1:5" ht="32.25">
      <c r="A16" s="232" t="s">
        <v>395</v>
      </c>
      <c r="B16" s="233">
        <v>0</v>
      </c>
      <c r="C16" s="233">
        <v>0</v>
      </c>
    </row>
    <row r="17" spans="1:3">
      <c r="A17" s="234" t="s">
        <v>393</v>
      </c>
      <c r="B17" s="233">
        <v>0</v>
      </c>
      <c r="C17" s="233">
        <v>0</v>
      </c>
    </row>
    <row r="18" spans="1:3">
      <c r="A18" s="234" t="s">
        <v>394</v>
      </c>
      <c r="B18" s="233">
        <v>0</v>
      </c>
      <c r="C18" s="233">
        <v>0</v>
      </c>
    </row>
    <row r="19" spans="1:3" ht="48">
      <c r="A19" s="232" t="s">
        <v>396</v>
      </c>
      <c r="B19" s="233">
        <v>0</v>
      </c>
      <c r="C19" s="233">
        <v>0</v>
      </c>
    </row>
    <row r="20" spans="1:3">
      <c r="A20" s="234" t="s">
        <v>393</v>
      </c>
      <c r="B20" s="233">
        <v>0</v>
      </c>
      <c r="C20" s="233">
        <v>0</v>
      </c>
    </row>
    <row r="21" spans="1:3">
      <c r="A21" s="234" t="s">
        <v>394</v>
      </c>
      <c r="B21" s="233">
        <v>0</v>
      </c>
      <c r="C21" s="233">
        <v>0</v>
      </c>
    </row>
    <row r="22" spans="1:3" ht="48">
      <c r="A22" s="232" t="s">
        <v>397</v>
      </c>
      <c r="B22" s="233">
        <v>0</v>
      </c>
      <c r="C22" s="233">
        <v>0</v>
      </c>
    </row>
    <row r="23" spans="1:3">
      <c r="A23" s="236" t="s">
        <v>393</v>
      </c>
      <c r="B23" s="233">
        <v>0</v>
      </c>
      <c r="C23" s="233">
        <v>0</v>
      </c>
    </row>
    <row r="24" spans="1:3">
      <c r="A24" s="236" t="s">
        <v>394</v>
      </c>
      <c r="B24" s="233">
        <v>0</v>
      </c>
      <c r="C24" s="233">
        <v>0</v>
      </c>
    </row>
  </sheetData>
  <mergeCells count="2">
    <mergeCell ref="A7:C7"/>
    <mergeCell ref="A3:C3"/>
  </mergeCells>
  <pageMargins left="0.7" right="0.7" top="0.75" bottom="0.75" header="0.3" footer="0.3"/>
  <pageSetup paperSize="9" scale="9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8" sqref="I28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9"/>
  <sheetViews>
    <sheetView zoomScaleNormal="100" workbookViewId="0">
      <selection activeCell="E7" sqref="E7"/>
    </sheetView>
  </sheetViews>
  <sheetFormatPr defaultRowHeight="15.75"/>
  <cols>
    <col min="1" max="1" width="58" style="30" customWidth="1"/>
    <col min="2" max="2" width="28.42578125" style="30" customWidth="1"/>
    <col min="3" max="3" width="17" style="30" customWidth="1"/>
  </cols>
  <sheetData>
    <row r="1" spans="1:4">
      <c r="B1" s="35" t="s">
        <v>433</v>
      </c>
      <c r="C1" s="30" t="s">
        <v>495</v>
      </c>
    </row>
    <row r="2" spans="1:4">
      <c r="B2" s="35" t="s">
        <v>521</v>
      </c>
    </row>
    <row r="3" spans="1:4">
      <c r="A3" s="30" t="s">
        <v>493</v>
      </c>
      <c r="B3" s="35"/>
      <c r="D3" s="114"/>
    </row>
    <row r="4" spans="1:4">
      <c r="A4" s="30" t="s">
        <v>434</v>
      </c>
      <c r="B4" s="35"/>
      <c r="D4" s="114"/>
    </row>
    <row r="5" spans="1:4" ht="25.5" customHeight="1">
      <c r="A5" s="416" t="s">
        <v>401</v>
      </c>
      <c r="B5" s="416"/>
      <c r="C5" s="416"/>
    </row>
    <row r="6" spans="1:4" ht="15.75" customHeight="1">
      <c r="A6" s="416"/>
      <c r="B6" s="416"/>
      <c r="C6" s="416"/>
    </row>
    <row r="7" spans="1:4">
      <c r="C7" s="15"/>
    </row>
    <row r="8" spans="1:4" ht="47.25">
      <c r="A8" s="353" t="s">
        <v>14</v>
      </c>
      <c r="B8" s="354" t="s">
        <v>1</v>
      </c>
      <c r="C8" s="321" t="s">
        <v>15</v>
      </c>
    </row>
    <row r="9" spans="1:4">
      <c r="A9" s="210" t="s">
        <v>16</v>
      </c>
      <c r="B9" s="18" t="s">
        <v>31</v>
      </c>
      <c r="C9" s="397">
        <f>C11+C13+C19+C22+C30</f>
        <v>3577072.6100000003</v>
      </c>
    </row>
    <row r="10" spans="1:4">
      <c r="A10" s="211" t="s">
        <v>17</v>
      </c>
      <c r="B10" s="20" t="s">
        <v>32</v>
      </c>
      <c r="C10" s="398">
        <f>C11</f>
        <v>1480000</v>
      </c>
    </row>
    <row r="11" spans="1:4">
      <c r="A11" s="213" t="s">
        <v>18</v>
      </c>
      <c r="B11" s="20" t="s">
        <v>33</v>
      </c>
      <c r="C11" s="398">
        <f>SUM(C12:C12)</f>
        <v>1480000</v>
      </c>
    </row>
    <row r="12" spans="1:4" ht="97.5">
      <c r="A12" s="212" t="s">
        <v>19</v>
      </c>
      <c r="B12" s="20" t="s">
        <v>34</v>
      </c>
      <c r="C12" s="398">
        <v>1480000</v>
      </c>
    </row>
    <row r="13" spans="1:4" ht="47.25">
      <c r="A13" s="211" t="s">
        <v>20</v>
      </c>
      <c r="B13" s="20" t="s">
        <v>52</v>
      </c>
      <c r="C13" s="398">
        <f>C14</f>
        <v>1881072.61</v>
      </c>
    </row>
    <row r="14" spans="1:4" ht="31.5">
      <c r="A14" s="213" t="s">
        <v>21</v>
      </c>
      <c r="B14" s="113" t="s">
        <v>195</v>
      </c>
      <c r="C14" s="398">
        <f>C18+C17+C16+C15</f>
        <v>1881072.61</v>
      </c>
    </row>
    <row r="15" spans="1:4" ht="80.25" customHeight="1">
      <c r="A15" s="355" t="s">
        <v>202</v>
      </c>
      <c r="B15" s="113" t="s">
        <v>191</v>
      </c>
      <c r="C15" s="398">
        <v>701665.06</v>
      </c>
    </row>
    <row r="16" spans="1:4" ht="110.25">
      <c r="A16" s="356" t="s">
        <v>203</v>
      </c>
      <c r="B16" s="113" t="s">
        <v>192</v>
      </c>
      <c r="C16" s="398">
        <v>5385.04</v>
      </c>
    </row>
    <row r="17" spans="1:3" ht="75" customHeight="1">
      <c r="A17" s="356" t="s">
        <v>204</v>
      </c>
      <c r="B17" s="113" t="s">
        <v>193</v>
      </c>
      <c r="C17" s="398">
        <v>1282529.45</v>
      </c>
    </row>
    <row r="18" spans="1:3" ht="85.5" customHeight="1">
      <c r="A18" s="355" t="s">
        <v>205</v>
      </c>
      <c r="B18" s="113" t="s">
        <v>194</v>
      </c>
      <c r="C18" s="398">
        <v>-108506.94</v>
      </c>
    </row>
    <row r="19" spans="1:3">
      <c r="A19" s="211" t="s">
        <v>22</v>
      </c>
      <c r="B19" s="20" t="s">
        <v>35</v>
      </c>
      <c r="C19" s="398">
        <f>C20</f>
        <v>4000</v>
      </c>
    </row>
    <row r="20" spans="1:3">
      <c r="A20" s="213" t="s">
        <v>37</v>
      </c>
      <c r="B20" s="20" t="s">
        <v>36</v>
      </c>
      <c r="C20" s="398">
        <f>C21</f>
        <v>4000</v>
      </c>
    </row>
    <row r="21" spans="1:3">
      <c r="A21" s="212" t="s">
        <v>37</v>
      </c>
      <c r="B21" s="20" t="s">
        <v>38</v>
      </c>
      <c r="C21" s="398">
        <v>4000</v>
      </c>
    </row>
    <row r="22" spans="1:3">
      <c r="A22" s="211" t="s">
        <v>23</v>
      </c>
      <c r="B22" s="20" t="s">
        <v>40</v>
      </c>
      <c r="C22" s="398">
        <f>C23+C25</f>
        <v>162000</v>
      </c>
    </row>
    <row r="23" spans="1:3">
      <c r="A23" s="213" t="s">
        <v>39</v>
      </c>
      <c r="B23" s="20" t="s">
        <v>41</v>
      </c>
      <c r="C23" s="398">
        <f>C24</f>
        <v>35000</v>
      </c>
    </row>
    <row r="24" spans="1:3" ht="49.5">
      <c r="A24" s="357" t="s">
        <v>207</v>
      </c>
      <c r="B24" s="20" t="s">
        <v>42</v>
      </c>
      <c r="C24" s="398">
        <v>35000</v>
      </c>
    </row>
    <row r="25" spans="1:3">
      <c r="A25" s="214" t="s">
        <v>43</v>
      </c>
      <c r="B25" s="20" t="s">
        <v>44</v>
      </c>
      <c r="C25" s="399">
        <f>C26+C28</f>
        <v>127000</v>
      </c>
    </row>
    <row r="26" spans="1:3" s="114" customFormat="1" ht="16.5">
      <c r="A26" s="358" t="s">
        <v>206</v>
      </c>
      <c r="B26" s="359" t="s">
        <v>356</v>
      </c>
      <c r="C26" s="399">
        <f>C27</f>
        <v>105000</v>
      </c>
    </row>
    <row r="27" spans="1:3" s="114" customFormat="1" ht="49.5">
      <c r="A27" s="357" t="s">
        <v>208</v>
      </c>
      <c r="B27" s="359" t="s">
        <v>219</v>
      </c>
      <c r="C27" s="399">
        <v>105000</v>
      </c>
    </row>
    <row r="28" spans="1:3" s="114" customFormat="1" ht="16.5">
      <c r="A28" s="360" t="s">
        <v>212</v>
      </c>
      <c r="B28" s="359" t="s">
        <v>210</v>
      </c>
      <c r="C28" s="399">
        <v>22000</v>
      </c>
    </row>
    <row r="29" spans="1:3" ht="49.5">
      <c r="A29" s="361" t="s">
        <v>209</v>
      </c>
      <c r="B29" s="359" t="s">
        <v>211</v>
      </c>
      <c r="C29" s="399">
        <v>22000</v>
      </c>
    </row>
    <row r="30" spans="1:3" ht="31.5">
      <c r="A30" s="211" t="s">
        <v>24</v>
      </c>
      <c r="B30" s="20" t="s">
        <v>46</v>
      </c>
      <c r="C30" s="398">
        <f>C31</f>
        <v>50000</v>
      </c>
    </row>
    <row r="31" spans="1:3">
      <c r="A31" s="214" t="s">
        <v>25</v>
      </c>
      <c r="B31" s="24" t="s">
        <v>47</v>
      </c>
      <c r="C31" s="399">
        <f>C32</f>
        <v>50000</v>
      </c>
    </row>
    <row r="32" spans="1:3">
      <c r="A32" s="215" t="s">
        <v>26</v>
      </c>
      <c r="B32" s="24" t="s">
        <v>48</v>
      </c>
      <c r="C32" s="399">
        <f>C33</f>
        <v>50000</v>
      </c>
    </row>
    <row r="33" spans="1:3" ht="33">
      <c r="A33" s="357" t="s">
        <v>215</v>
      </c>
      <c r="B33" s="24" t="s">
        <v>10</v>
      </c>
      <c r="C33" s="399">
        <v>50000</v>
      </c>
    </row>
    <row r="34" spans="1:3">
      <c r="A34" s="216" t="s">
        <v>27</v>
      </c>
      <c r="B34" s="28" t="s">
        <v>49</v>
      </c>
      <c r="C34" s="400">
        <f>C35</f>
        <v>7620400</v>
      </c>
    </row>
    <row r="35" spans="1:3" ht="47.25">
      <c r="A35" s="217" t="s">
        <v>28</v>
      </c>
      <c r="B35" s="24" t="s">
        <v>50</v>
      </c>
      <c r="C35" s="399">
        <f>C36+C41+C46+C39</f>
        <v>7620400</v>
      </c>
    </row>
    <row r="36" spans="1:3" ht="31.5">
      <c r="A36" s="218" t="s">
        <v>373</v>
      </c>
      <c r="B36" s="178" t="s">
        <v>358</v>
      </c>
      <c r="C36" s="399">
        <f>C37+C38</f>
        <v>3844100</v>
      </c>
    </row>
    <row r="37" spans="1:3" ht="33" customHeight="1">
      <c r="A37" s="404" t="s">
        <v>508</v>
      </c>
      <c r="B37" s="178" t="s">
        <v>357</v>
      </c>
      <c r="C37" s="399">
        <v>8600</v>
      </c>
    </row>
    <row r="38" spans="1:3" ht="33">
      <c r="A38" s="357" t="s">
        <v>216</v>
      </c>
      <c r="B38" s="178" t="s">
        <v>359</v>
      </c>
      <c r="C38" s="399">
        <v>3835500</v>
      </c>
    </row>
    <row r="39" spans="1:3" s="114" customFormat="1" ht="16.5" thickBot="1">
      <c r="A39" s="393" t="s">
        <v>217</v>
      </c>
      <c r="B39" s="394" t="s">
        <v>366</v>
      </c>
      <c r="C39" s="400">
        <f>C40</f>
        <v>439600</v>
      </c>
    </row>
    <row r="40" spans="1:3" s="114" customFormat="1" ht="16.5" thickBot="1">
      <c r="A40" s="395" t="s">
        <v>217</v>
      </c>
      <c r="B40" s="396" t="s">
        <v>366</v>
      </c>
      <c r="C40" s="399">
        <v>439600</v>
      </c>
    </row>
    <row r="41" spans="1:3" ht="30">
      <c r="A41" s="179" t="s">
        <v>363</v>
      </c>
      <c r="B41" s="24" t="s">
        <v>362</v>
      </c>
      <c r="C41" s="399">
        <f>C42+C44</f>
        <v>115100</v>
      </c>
    </row>
    <row r="42" spans="1:3" ht="47.25">
      <c r="A42" s="218" t="s">
        <v>372</v>
      </c>
      <c r="B42" s="178" t="s">
        <v>361</v>
      </c>
      <c r="C42" s="399">
        <f>C43</f>
        <v>114400</v>
      </c>
    </row>
    <row r="43" spans="1:3" ht="45">
      <c r="A43" s="179" t="s">
        <v>227</v>
      </c>
      <c r="B43" s="178" t="s">
        <v>360</v>
      </c>
      <c r="C43" s="399">
        <v>114400</v>
      </c>
    </row>
    <row r="44" spans="1:3" ht="47.25">
      <c r="A44" s="219" t="s">
        <v>175</v>
      </c>
      <c r="B44" s="178" t="s">
        <v>365</v>
      </c>
      <c r="C44" s="399">
        <f>C45</f>
        <v>700</v>
      </c>
    </row>
    <row r="45" spans="1:3" ht="53.25" customHeight="1">
      <c r="A45" s="357" t="s">
        <v>218</v>
      </c>
      <c r="B45" s="178" t="s">
        <v>364</v>
      </c>
      <c r="C45" s="399">
        <v>700</v>
      </c>
    </row>
    <row r="46" spans="1:3" s="114" customFormat="1" ht="20.25" customHeight="1">
      <c r="A46" s="220" t="s">
        <v>370</v>
      </c>
      <c r="B46" s="178" t="s">
        <v>371</v>
      </c>
      <c r="C46" s="399">
        <f>C47</f>
        <v>3221600</v>
      </c>
    </row>
    <row r="47" spans="1:3" s="114" customFormat="1" ht="33" customHeight="1">
      <c r="A47" s="220" t="s">
        <v>225</v>
      </c>
      <c r="B47" s="223" t="s">
        <v>367</v>
      </c>
      <c r="C47" s="399">
        <v>3221600</v>
      </c>
    </row>
    <row r="48" spans="1:3">
      <c r="A48" s="221" t="s">
        <v>30</v>
      </c>
      <c r="B48" s="28"/>
      <c r="C48" s="400">
        <f>C9+C34</f>
        <v>11197472.609999999</v>
      </c>
    </row>
    <row r="49" spans="1:5" ht="66.75" customHeight="1">
      <c r="A49" s="30" t="s">
        <v>497</v>
      </c>
      <c r="B49" s="417" t="s">
        <v>498</v>
      </c>
      <c r="C49" s="417"/>
      <c r="E49" s="2"/>
    </row>
  </sheetData>
  <mergeCells count="2">
    <mergeCell ref="A5:C6"/>
    <mergeCell ref="B49:C49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80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7"/>
  <sheetViews>
    <sheetView zoomScaleNormal="100" workbookViewId="0">
      <selection activeCell="C46" sqref="C46"/>
    </sheetView>
  </sheetViews>
  <sheetFormatPr defaultRowHeight="15.75"/>
  <cols>
    <col min="1" max="1" width="44.140625" style="30" customWidth="1"/>
    <col min="2" max="2" width="28.42578125" style="30" customWidth="1"/>
    <col min="3" max="3" width="16" style="30" customWidth="1"/>
    <col min="4" max="4" width="14.42578125" style="114" customWidth="1"/>
    <col min="5" max="16384" width="9.140625" style="114"/>
  </cols>
  <sheetData>
    <row r="1" spans="1:4">
      <c r="B1" s="35" t="s">
        <v>435</v>
      </c>
    </row>
    <row r="2" spans="1:4">
      <c r="B2" s="35" t="s">
        <v>436</v>
      </c>
    </row>
    <row r="3" spans="1:4">
      <c r="B3" s="35" t="s">
        <v>438</v>
      </c>
    </row>
    <row r="4" spans="1:4">
      <c r="B4" s="35" t="s">
        <v>439</v>
      </c>
    </row>
    <row r="5" spans="1:4" ht="52.5" customHeight="1">
      <c r="A5" s="416" t="s">
        <v>402</v>
      </c>
      <c r="B5" s="416"/>
      <c r="C5" s="416"/>
    </row>
    <row r="6" spans="1:4" ht="15.75" customHeight="1">
      <c r="A6" s="416"/>
      <c r="B6" s="416"/>
      <c r="C6" s="416"/>
    </row>
    <row r="7" spans="1:4">
      <c r="C7" s="15"/>
      <c r="D7" s="15" t="s">
        <v>122</v>
      </c>
    </row>
    <row r="8" spans="1:4" ht="47.25">
      <c r="A8" s="250" t="s">
        <v>14</v>
      </c>
      <c r="B8" s="250" t="s">
        <v>1</v>
      </c>
      <c r="C8" s="321">
        <v>2019</v>
      </c>
      <c r="D8" s="321">
        <v>2020</v>
      </c>
    </row>
    <row r="9" spans="1:4" ht="31.5">
      <c r="A9" s="17" t="s">
        <v>16</v>
      </c>
      <c r="B9" s="18" t="s">
        <v>31</v>
      </c>
      <c r="C9" s="322">
        <f>C11+C13+C19+C22+C30</f>
        <v>3762282.3000000003</v>
      </c>
      <c r="D9" s="322">
        <f>D11+D13+D19+D22+D30</f>
        <v>3800217.59</v>
      </c>
    </row>
    <row r="10" spans="1:4">
      <c r="A10" s="19" t="s">
        <v>17</v>
      </c>
      <c r="B10" s="20" t="s">
        <v>32</v>
      </c>
      <c r="C10" s="323">
        <f>C11</f>
        <v>1482000</v>
      </c>
      <c r="D10" s="323">
        <f>D11</f>
        <v>1488000</v>
      </c>
    </row>
    <row r="11" spans="1:4">
      <c r="A11" s="33" t="s">
        <v>18</v>
      </c>
      <c r="B11" s="32" t="s">
        <v>33</v>
      </c>
      <c r="C11" s="324">
        <f>SUM(C12:C12)</f>
        <v>1482000</v>
      </c>
      <c r="D11" s="324">
        <f>SUM(D12:D12)</f>
        <v>1488000</v>
      </c>
    </row>
    <row r="12" spans="1:4" ht="129">
      <c r="A12" s="22" t="s">
        <v>19</v>
      </c>
      <c r="B12" s="20" t="s">
        <v>34</v>
      </c>
      <c r="C12" s="323">
        <v>1482000</v>
      </c>
      <c r="D12" s="323">
        <v>1488000</v>
      </c>
    </row>
    <row r="13" spans="1:4" ht="63">
      <c r="A13" s="31" t="s">
        <v>20</v>
      </c>
      <c r="B13" s="32" t="s">
        <v>52</v>
      </c>
      <c r="C13" s="324">
        <f>C14</f>
        <v>2122082.3000000003</v>
      </c>
      <c r="D13" s="324">
        <f>D15+D16+D17+D18</f>
        <v>2146917.59</v>
      </c>
    </row>
    <row r="14" spans="1:4" ht="47.25">
      <c r="A14" s="21" t="s">
        <v>21</v>
      </c>
      <c r="B14" s="113" t="s">
        <v>195</v>
      </c>
      <c r="C14" s="323">
        <f>C15+C16+C17+C18</f>
        <v>2122082.3000000003</v>
      </c>
      <c r="D14" s="323">
        <f>D13</f>
        <v>2146917.59</v>
      </c>
    </row>
    <row r="15" spans="1:4" ht="110.25">
      <c r="A15" s="116" t="s">
        <v>202</v>
      </c>
      <c r="B15" s="113" t="s">
        <v>191</v>
      </c>
      <c r="C15" s="325">
        <v>795284.02</v>
      </c>
      <c r="D15" s="325">
        <v>816671.94</v>
      </c>
    </row>
    <row r="16" spans="1:4" ht="141.75">
      <c r="A16" s="117" t="s">
        <v>203</v>
      </c>
      <c r="B16" s="113" t="s">
        <v>192</v>
      </c>
      <c r="C16" s="325">
        <v>5585.53</v>
      </c>
      <c r="D16" s="325">
        <v>5574.92</v>
      </c>
    </row>
    <row r="17" spans="1:4" ht="126">
      <c r="A17" s="117" t="s">
        <v>204</v>
      </c>
      <c r="B17" s="113" t="s">
        <v>193</v>
      </c>
      <c r="C17" s="325">
        <v>1428882.11</v>
      </c>
      <c r="D17" s="325">
        <v>1466102.72</v>
      </c>
    </row>
    <row r="18" spans="1:4" ht="126">
      <c r="A18" s="116" t="s">
        <v>205</v>
      </c>
      <c r="B18" s="113" t="s">
        <v>194</v>
      </c>
      <c r="C18" s="325">
        <v>-107669.36</v>
      </c>
      <c r="D18" s="325">
        <v>-141431.99</v>
      </c>
    </row>
    <row r="19" spans="1:4">
      <c r="A19" s="31" t="s">
        <v>22</v>
      </c>
      <c r="B19" s="32" t="s">
        <v>35</v>
      </c>
      <c r="C19" s="324">
        <f>C20</f>
        <v>4200</v>
      </c>
      <c r="D19" s="324">
        <f>D20</f>
        <v>4300</v>
      </c>
    </row>
    <row r="20" spans="1:4">
      <c r="A20" s="21" t="s">
        <v>37</v>
      </c>
      <c r="B20" s="20" t="s">
        <v>36</v>
      </c>
      <c r="C20" s="323">
        <f>C21</f>
        <v>4200</v>
      </c>
      <c r="D20" s="323">
        <f>D21</f>
        <v>4300</v>
      </c>
    </row>
    <row r="21" spans="1:4">
      <c r="A21" s="22" t="s">
        <v>37</v>
      </c>
      <c r="B21" s="20" t="s">
        <v>38</v>
      </c>
      <c r="C21" s="323">
        <v>4200</v>
      </c>
      <c r="D21" s="323">
        <v>4300</v>
      </c>
    </row>
    <row r="22" spans="1:4">
      <c r="A22" s="31" t="s">
        <v>23</v>
      </c>
      <c r="B22" s="32" t="s">
        <v>40</v>
      </c>
      <c r="C22" s="324">
        <f>C23+C25</f>
        <v>103000</v>
      </c>
      <c r="D22" s="324">
        <f>D23+D25</f>
        <v>108000</v>
      </c>
    </row>
    <row r="23" spans="1:4">
      <c r="A23" s="21" t="s">
        <v>39</v>
      </c>
      <c r="B23" s="20" t="s">
        <v>41</v>
      </c>
      <c r="C23" s="323">
        <f>C24</f>
        <v>38000</v>
      </c>
      <c r="D23" s="323">
        <f>D24</f>
        <v>40000</v>
      </c>
    </row>
    <row r="24" spans="1:4" ht="82.5">
      <c r="A24" s="120" t="s">
        <v>207</v>
      </c>
      <c r="B24" s="20" t="s">
        <v>42</v>
      </c>
      <c r="C24" s="323">
        <v>38000</v>
      </c>
      <c r="D24" s="323">
        <v>40000</v>
      </c>
    </row>
    <row r="25" spans="1:4">
      <c r="A25" s="25" t="s">
        <v>43</v>
      </c>
      <c r="B25" s="20" t="s">
        <v>44</v>
      </c>
      <c r="C25" s="326">
        <f>C26+C28</f>
        <v>65000</v>
      </c>
      <c r="D25" s="326">
        <f>D26+D28</f>
        <v>68000</v>
      </c>
    </row>
    <row r="26" spans="1:4" ht="16.5">
      <c r="A26" s="123" t="s">
        <v>206</v>
      </c>
      <c r="B26" s="118" t="s">
        <v>356</v>
      </c>
      <c r="C26" s="326">
        <f>C27</f>
        <v>45000</v>
      </c>
      <c r="D26" s="326">
        <f>D27</f>
        <v>47000</v>
      </c>
    </row>
    <row r="27" spans="1:4" ht="66">
      <c r="A27" s="120" t="s">
        <v>208</v>
      </c>
      <c r="B27" s="118" t="s">
        <v>219</v>
      </c>
      <c r="C27" s="326">
        <v>45000</v>
      </c>
      <c r="D27" s="326">
        <v>47000</v>
      </c>
    </row>
    <row r="28" spans="1:4" ht="16.5">
      <c r="A28" s="119" t="s">
        <v>212</v>
      </c>
      <c r="B28" s="118" t="s">
        <v>210</v>
      </c>
      <c r="C28" s="326">
        <f>C29</f>
        <v>20000</v>
      </c>
      <c r="D28" s="326">
        <f>D29</f>
        <v>21000</v>
      </c>
    </row>
    <row r="29" spans="1:4" ht="66">
      <c r="A29" s="115" t="s">
        <v>209</v>
      </c>
      <c r="B29" s="118" t="s">
        <v>211</v>
      </c>
      <c r="C29" s="326">
        <v>20000</v>
      </c>
      <c r="D29" s="326">
        <v>21000</v>
      </c>
    </row>
    <row r="30" spans="1:4" ht="47.25">
      <c r="A30" s="31" t="s">
        <v>24</v>
      </c>
      <c r="B30" s="32" t="s">
        <v>46</v>
      </c>
      <c r="C30" s="324">
        <f t="shared" ref="C30:D32" si="0">C31</f>
        <v>51000</v>
      </c>
      <c r="D30" s="324">
        <f t="shared" si="0"/>
        <v>53000</v>
      </c>
    </row>
    <row r="31" spans="1:4" ht="31.5">
      <c r="A31" s="25" t="s">
        <v>25</v>
      </c>
      <c r="B31" s="24" t="s">
        <v>47</v>
      </c>
      <c r="C31" s="326">
        <f t="shared" si="0"/>
        <v>51000</v>
      </c>
      <c r="D31" s="326">
        <f t="shared" si="0"/>
        <v>53000</v>
      </c>
    </row>
    <row r="32" spans="1:4" ht="31.5">
      <c r="A32" s="26" t="s">
        <v>26</v>
      </c>
      <c r="B32" s="24" t="s">
        <v>48</v>
      </c>
      <c r="C32" s="326">
        <f t="shared" si="0"/>
        <v>51000</v>
      </c>
      <c r="D32" s="326">
        <f t="shared" si="0"/>
        <v>53000</v>
      </c>
    </row>
    <row r="33" spans="1:5" ht="49.5">
      <c r="A33" s="124" t="s">
        <v>215</v>
      </c>
      <c r="B33" s="24" t="s">
        <v>10</v>
      </c>
      <c r="C33" s="326">
        <v>51000</v>
      </c>
      <c r="D33" s="326">
        <v>53000</v>
      </c>
    </row>
    <row r="34" spans="1:5">
      <c r="A34" s="27" t="s">
        <v>27</v>
      </c>
      <c r="B34" s="28" t="s">
        <v>49</v>
      </c>
      <c r="C34" s="327">
        <f>C35</f>
        <v>5616400</v>
      </c>
      <c r="D34" s="327">
        <f>D35</f>
        <v>5904100</v>
      </c>
    </row>
    <row r="35" spans="1:5" ht="47.25">
      <c r="A35" s="23" t="s">
        <v>28</v>
      </c>
      <c r="B35" s="24" t="s">
        <v>50</v>
      </c>
      <c r="C35" s="326">
        <f>C36+C39+C44</f>
        <v>5616400</v>
      </c>
      <c r="D35" s="326">
        <f>D36+D39+D44</f>
        <v>5904100</v>
      </c>
    </row>
    <row r="36" spans="1:5" ht="31.5">
      <c r="A36" s="224" t="s">
        <v>373</v>
      </c>
      <c r="B36" s="222" t="s">
        <v>358</v>
      </c>
      <c r="C36" s="328">
        <f>C37</f>
        <v>2267300</v>
      </c>
      <c r="D36" s="328">
        <f>D37</f>
        <v>2297000</v>
      </c>
    </row>
    <row r="37" spans="1:5" ht="31.5">
      <c r="A37" s="224" t="s">
        <v>29</v>
      </c>
      <c r="B37" s="178" t="s">
        <v>357</v>
      </c>
      <c r="C37" s="326">
        <f>C38</f>
        <v>2267300</v>
      </c>
      <c r="D37" s="326">
        <f>D38</f>
        <v>2297000</v>
      </c>
    </row>
    <row r="38" spans="1:5" ht="49.5">
      <c r="A38" s="124" t="s">
        <v>216</v>
      </c>
      <c r="B38" s="178" t="s">
        <v>359</v>
      </c>
      <c r="C38" s="326">
        <v>2267300</v>
      </c>
      <c r="D38" s="326">
        <v>2297000</v>
      </c>
    </row>
    <row r="39" spans="1:5" ht="30">
      <c r="A39" s="251" t="s">
        <v>363</v>
      </c>
      <c r="B39" s="34" t="s">
        <v>362</v>
      </c>
      <c r="C39" s="328">
        <f>C40</f>
        <v>115600</v>
      </c>
      <c r="D39" s="328">
        <f>D40</f>
        <v>119900</v>
      </c>
    </row>
    <row r="40" spans="1:5" ht="63">
      <c r="A40" s="224" t="s">
        <v>372</v>
      </c>
      <c r="B40" s="178" t="s">
        <v>361</v>
      </c>
      <c r="C40" s="326">
        <f>C41</f>
        <v>115600</v>
      </c>
      <c r="D40" s="326">
        <f>D41</f>
        <v>119900</v>
      </c>
    </row>
    <row r="41" spans="1:5" ht="60">
      <c r="A41" s="252" t="s">
        <v>227</v>
      </c>
      <c r="B41" s="178" t="s">
        <v>360</v>
      </c>
      <c r="C41" s="326">
        <v>115600</v>
      </c>
      <c r="D41" s="326">
        <v>119900</v>
      </c>
    </row>
    <row r="42" spans="1:5" ht="47.25">
      <c r="A42" s="59" t="s">
        <v>175</v>
      </c>
      <c r="B42" s="178" t="s">
        <v>365</v>
      </c>
      <c r="C42" s="326">
        <f>C43</f>
        <v>700</v>
      </c>
      <c r="D42" s="326">
        <f>D43</f>
        <v>700</v>
      </c>
    </row>
    <row r="43" spans="1:5" ht="53.25" customHeight="1">
      <c r="A43" s="120" t="s">
        <v>218</v>
      </c>
      <c r="B43" s="178" t="s">
        <v>364</v>
      </c>
      <c r="C43" s="326">
        <v>700</v>
      </c>
      <c r="D43" s="326">
        <v>700</v>
      </c>
    </row>
    <row r="44" spans="1:5" ht="32.25" customHeight="1">
      <c r="A44" s="253" t="s">
        <v>370</v>
      </c>
      <c r="B44" s="222" t="s">
        <v>371</v>
      </c>
      <c r="C44" s="329">
        <f>C45</f>
        <v>3233500</v>
      </c>
      <c r="D44" s="329">
        <f>D45</f>
        <v>3487200</v>
      </c>
    </row>
    <row r="45" spans="1:5" ht="53.25" customHeight="1">
      <c r="A45" s="254" t="s">
        <v>225</v>
      </c>
      <c r="B45" s="223" t="s">
        <v>367</v>
      </c>
      <c r="C45" s="326">
        <v>3233500</v>
      </c>
      <c r="D45" s="326">
        <v>3487200</v>
      </c>
    </row>
    <row r="46" spans="1:5">
      <c r="A46" s="29" t="s">
        <v>30</v>
      </c>
      <c r="B46" s="28"/>
      <c r="C46" s="327">
        <f>C9+C34</f>
        <v>9378682.3000000007</v>
      </c>
      <c r="D46" s="327">
        <f>D9+D34</f>
        <v>9704317.5899999999</v>
      </c>
    </row>
    <row r="47" spans="1:5" ht="18.75">
      <c r="A47" s="180"/>
      <c r="B47" s="417"/>
      <c r="C47" s="417"/>
      <c r="E47" s="2"/>
    </row>
  </sheetData>
  <mergeCells count="2">
    <mergeCell ref="A5:C6"/>
    <mergeCell ref="B47:C47"/>
  </mergeCells>
  <pageMargins left="0.70866141732283472" right="0.70866141732283472" top="0.74803149606299213" bottom="0.74803149606299213" header="0.31496062992125984" footer="0.31496062992125984"/>
  <pageSetup paperSize="9" scale="84" fitToHeight="3" orientation="portrait" verticalDpi="0" r:id="rId1"/>
  <rowBreaks count="1" manualBreakCount="1">
    <brk id="23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28"/>
  <sheetViews>
    <sheetView zoomScaleNormal="100" workbookViewId="0">
      <selection activeCell="C4" sqref="C4"/>
    </sheetView>
  </sheetViews>
  <sheetFormatPr defaultRowHeight="15.75"/>
  <cols>
    <col min="1" max="1" width="18.140625" style="30" customWidth="1"/>
    <col min="2" max="2" width="28.42578125" style="30" customWidth="1"/>
    <col min="3" max="3" width="58" style="30" customWidth="1"/>
  </cols>
  <sheetData>
    <row r="1" spans="1:5">
      <c r="A1" s="35"/>
      <c r="C1" s="38" t="s">
        <v>440</v>
      </c>
    </row>
    <row r="2" spans="1:5">
      <c r="A2" s="35"/>
      <c r="C2" s="38" t="s">
        <v>441</v>
      </c>
    </row>
    <row r="3" spans="1:5">
      <c r="A3" s="35"/>
      <c r="C3" s="35" t="s">
        <v>442</v>
      </c>
      <c r="D3" s="30"/>
      <c r="E3" s="114"/>
    </row>
    <row r="4" spans="1:5">
      <c r="A4" s="35"/>
      <c r="C4" s="35" t="s">
        <v>443</v>
      </c>
      <c r="D4" s="30"/>
      <c r="E4" s="114"/>
    </row>
    <row r="6" spans="1:5" ht="15">
      <c r="A6" s="421" t="s">
        <v>404</v>
      </c>
      <c r="B6" s="421"/>
      <c r="C6" s="421"/>
    </row>
    <row r="7" spans="1:5" ht="15.75" customHeight="1">
      <c r="A7" s="421"/>
      <c r="B7" s="421"/>
      <c r="C7" s="421"/>
    </row>
    <row r="8" spans="1:5" ht="15">
      <c r="A8" s="422"/>
      <c r="B8" s="422"/>
      <c r="C8" s="422"/>
    </row>
    <row r="9" spans="1:5" ht="35.25" customHeight="1">
      <c r="A9" s="419" t="s">
        <v>1</v>
      </c>
      <c r="B9" s="420"/>
      <c r="C9" s="423" t="s">
        <v>55</v>
      </c>
    </row>
    <row r="10" spans="1:5" ht="56.25" customHeight="1">
      <c r="A10" s="16" t="s">
        <v>53</v>
      </c>
      <c r="B10" s="36" t="s">
        <v>54</v>
      </c>
      <c r="C10" s="424"/>
    </row>
    <row r="11" spans="1:5" ht="33.75" customHeight="1">
      <c r="A11" s="18">
        <v>986</v>
      </c>
      <c r="B11" s="425" t="s">
        <v>123</v>
      </c>
      <c r="C11" s="426"/>
    </row>
    <row r="12" spans="1:5" s="114" customFormat="1" ht="98.25" customHeight="1">
      <c r="A12" s="20">
        <v>986</v>
      </c>
      <c r="B12" s="122" t="s">
        <v>236</v>
      </c>
      <c r="C12" s="176" t="s">
        <v>213</v>
      </c>
    </row>
    <row r="13" spans="1:5" ht="66">
      <c r="A13" s="24">
        <v>986</v>
      </c>
      <c r="B13" s="24" t="s">
        <v>176</v>
      </c>
      <c r="C13" s="120" t="s">
        <v>220</v>
      </c>
    </row>
    <row r="14" spans="1:5" ht="99">
      <c r="A14" s="24">
        <v>986</v>
      </c>
      <c r="B14" s="24" t="s">
        <v>45</v>
      </c>
      <c r="C14" s="120" t="s">
        <v>214</v>
      </c>
    </row>
    <row r="15" spans="1:5" ht="31.5">
      <c r="A15" s="24">
        <v>986</v>
      </c>
      <c r="B15" s="24" t="s">
        <v>10</v>
      </c>
      <c r="C15" s="39" t="s">
        <v>215</v>
      </c>
    </row>
    <row r="16" spans="1:5" ht="57" customHeight="1">
      <c r="A16" s="24">
        <v>986</v>
      </c>
      <c r="B16" s="24" t="s">
        <v>177</v>
      </c>
      <c r="C16" s="124" t="s">
        <v>221</v>
      </c>
    </row>
    <row r="17" spans="1:8" ht="49.5">
      <c r="A17" s="24">
        <v>986</v>
      </c>
      <c r="B17" s="24" t="s">
        <v>235</v>
      </c>
      <c r="C17" s="120" t="s">
        <v>222</v>
      </c>
    </row>
    <row r="18" spans="1:8" ht="33">
      <c r="A18" s="24">
        <v>986</v>
      </c>
      <c r="B18" s="24" t="s">
        <v>12</v>
      </c>
      <c r="C18" s="120" t="s">
        <v>223</v>
      </c>
    </row>
    <row r="19" spans="1:8" ht="33">
      <c r="A19" s="24">
        <v>986</v>
      </c>
      <c r="B19" s="24" t="s">
        <v>13</v>
      </c>
      <c r="C19" s="121" t="s">
        <v>224</v>
      </c>
    </row>
    <row r="20" spans="1:8" s="188" customFormat="1" ht="33">
      <c r="A20" s="183">
        <v>986</v>
      </c>
      <c r="B20" s="223" t="s">
        <v>359</v>
      </c>
      <c r="C20" s="184" t="s">
        <v>216</v>
      </c>
    </row>
    <row r="21" spans="1:8" ht="16.5">
      <c r="A21" s="183">
        <v>986</v>
      </c>
      <c r="B21" s="223" t="s">
        <v>366</v>
      </c>
      <c r="C21" s="185" t="s">
        <v>217</v>
      </c>
      <c r="G21" s="188"/>
      <c r="H21" s="188"/>
    </row>
    <row r="22" spans="1:8" ht="33">
      <c r="A22" s="183">
        <v>986</v>
      </c>
      <c r="B22" s="223" t="s">
        <v>367</v>
      </c>
      <c r="C22" s="186" t="s">
        <v>225</v>
      </c>
    </row>
    <row r="23" spans="1:8" ht="115.5">
      <c r="A23" s="183">
        <v>986</v>
      </c>
      <c r="B23" s="113" t="s">
        <v>124</v>
      </c>
      <c r="C23" s="184" t="s">
        <v>226</v>
      </c>
    </row>
    <row r="24" spans="1:8" ht="47.25">
      <c r="A24" s="183">
        <v>986</v>
      </c>
      <c r="B24" s="223" t="s">
        <v>360</v>
      </c>
      <c r="C24" s="224" t="s">
        <v>227</v>
      </c>
      <c r="G24" s="172"/>
    </row>
    <row r="25" spans="1:8" ht="47.25">
      <c r="A25" s="183">
        <v>986</v>
      </c>
      <c r="B25" s="223" t="s">
        <v>364</v>
      </c>
      <c r="C25" s="187" t="s">
        <v>218</v>
      </c>
    </row>
    <row r="26" spans="1:8" ht="33">
      <c r="A26" s="24">
        <v>986</v>
      </c>
      <c r="B26" s="24" t="s">
        <v>368</v>
      </c>
      <c r="C26" s="120" t="s">
        <v>369</v>
      </c>
    </row>
    <row r="28" spans="1:8" ht="112.5" customHeight="1">
      <c r="A28" s="418"/>
      <c r="B28" s="418"/>
      <c r="C28" s="57"/>
    </row>
  </sheetData>
  <mergeCells count="5">
    <mergeCell ref="A28:B28"/>
    <mergeCell ref="A9:B9"/>
    <mergeCell ref="A6:C8"/>
    <mergeCell ref="C9:C10"/>
    <mergeCell ref="B11:C11"/>
  </mergeCells>
  <phoneticPr fontId="18" type="noConversion"/>
  <pageMargins left="0.7" right="0.7" top="0.75" bottom="0.75" header="0.3" footer="0.3"/>
  <pageSetup paperSize="9" scale="82" orientation="portrait" verticalDpi="0" r:id="rId1"/>
  <rowBreaks count="1" manualBreakCount="1">
    <brk id="28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D12"/>
  <sheetViews>
    <sheetView zoomScaleNormal="100" workbookViewId="0">
      <selection activeCell="B4" sqref="B4"/>
    </sheetView>
  </sheetViews>
  <sheetFormatPr defaultRowHeight="15.75"/>
  <cols>
    <col min="1" max="1" width="30.140625" style="30" customWidth="1"/>
    <col min="2" max="2" width="71.42578125" style="30" customWidth="1"/>
  </cols>
  <sheetData>
    <row r="1" spans="1:4">
      <c r="A1" s="35"/>
      <c r="B1" s="38" t="s">
        <v>444</v>
      </c>
    </row>
    <row r="2" spans="1:4">
      <c r="A2" s="35"/>
      <c r="B2" s="38" t="s">
        <v>445</v>
      </c>
    </row>
    <row r="3" spans="1:4">
      <c r="A3" s="35"/>
      <c r="B3" s="15" t="s">
        <v>446</v>
      </c>
      <c r="C3" s="15"/>
      <c r="D3" s="189"/>
    </row>
    <row r="4" spans="1:4">
      <c r="A4" s="35"/>
      <c r="B4" s="15" t="s">
        <v>447</v>
      </c>
      <c r="C4" s="15"/>
      <c r="D4" s="189"/>
    </row>
    <row r="6" spans="1:4" ht="47.25" customHeight="1">
      <c r="A6" s="421" t="s">
        <v>405</v>
      </c>
      <c r="B6" s="421"/>
    </row>
    <row r="7" spans="1:4" ht="15.75" customHeight="1">
      <c r="A7" s="421"/>
      <c r="B7" s="421"/>
    </row>
    <row r="8" spans="1:4" ht="15.75" customHeight="1">
      <c r="A8" s="422"/>
      <c r="B8" s="422"/>
    </row>
    <row r="9" spans="1:4" ht="47.25">
      <c r="A9" s="16" t="s">
        <v>1</v>
      </c>
      <c r="B9" s="427" t="s">
        <v>57</v>
      </c>
    </row>
    <row r="10" spans="1:4" ht="31.5">
      <c r="A10" s="16" t="s">
        <v>56</v>
      </c>
      <c r="B10" s="427"/>
    </row>
    <row r="11" spans="1:4" ht="33.75" customHeight="1">
      <c r="A11" s="18">
        <v>986</v>
      </c>
      <c r="B11" s="37" t="s">
        <v>123</v>
      </c>
    </row>
    <row r="12" spans="1:4" ht="73.5" customHeight="1">
      <c r="A12" s="61"/>
      <c r="B12" s="60"/>
    </row>
  </sheetData>
  <mergeCells count="2">
    <mergeCell ref="A6:B8"/>
    <mergeCell ref="B9:B10"/>
  </mergeCells>
  <phoneticPr fontId="18" type="noConversion"/>
  <pageMargins left="0.7" right="0.7" top="0.75" bottom="0.75" header="0.3" footer="0.3"/>
  <pageSetup paperSize="9" scale="83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9"/>
  <sheetViews>
    <sheetView zoomScaleNormal="100" workbookViewId="0">
      <selection activeCell="A6" sqref="A6:C8"/>
    </sheetView>
  </sheetViews>
  <sheetFormatPr defaultRowHeight="15.75"/>
  <cols>
    <col min="1" max="1" width="18.140625" style="30" customWidth="1"/>
    <col min="2" max="2" width="28.42578125" style="30" customWidth="1"/>
    <col min="3" max="3" width="58.28515625" style="30" customWidth="1"/>
  </cols>
  <sheetData>
    <row r="1" spans="1:5">
      <c r="A1" s="35"/>
      <c r="C1" s="38" t="s">
        <v>448</v>
      </c>
    </row>
    <row r="2" spans="1:5">
      <c r="A2" s="35"/>
      <c r="C2" s="38" t="s">
        <v>441</v>
      </c>
    </row>
    <row r="3" spans="1:5">
      <c r="A3" s="35"/>
      <c r="C3" s="190" t="s">
        <v>437</v>
      </c>
      <c r="D3" s="190"/>
      <c r="E3" s="191"/>
    </row>
    <row r="4" spans="1:5">
      <c r="A4" s="35"/>
      <c r="C4" s="190" t="s">
        <v>443</v>
      </c>
      <c r="D4" s="190"/>
      <c r="E4" s="191"/>
    </row>
    <row r="6" spans="1:5" ht="47.25" customHeight="1">
      <c r="A6" s="421" t="s">
        <v>492</v>
      </c>
      <c r="B6" s="421"/>
      <c r="C6" s="421"/>
    </row>
    <row r="7" spans="1:5" ht="15.75" customHeight="1">
      <c r="A7" s="421"/>
      <c r="B7" s="421"/>
      <c r="C7" s="421"/>
    </row>
    <row r="8" spans="1:5" ht="15.75" customHeight="1">
      <c r="A8" s="422"/>
      <c r="B8" s="422"/>
      <c r="C8" s="422"/>
    </row>
    <row r="9" spans="1:5" ht="35.25" customHeight="1">
      <c r="A9" s="419" t="s">
        <v>1</v>
      </c>
      <c r="B9" s="420"/>
      <c r="C9" s="423" t="s">
        <v>60</v>
      </c>
    </row>
    <row r="10" spans="1:5" ht="63">
      <c r="A10" s="16" t="s">
        <v>58</v>
      </c>
      <c r="B10" s="36" t="s">
        <v>59</v>
      </c>
      <c r="C10" s="424"/>
    </row>
    <row r="11" spans="1:5" ht="33.75" customHeight="1">
      <c r="A11" s="18">
        <v>986</v>
      </c>
      <c r="B11" s="425" t="s">
        <v>123</v>
      </c>
      <c r="C11" s="426"/>
    </row>
    <row r="12" spans="1:5" ht="47.25">
      <c r="A12" s="24">
        <v>986</v>
      </c>
      <c r="B12" s="40" t="s">
        <v>61</v>
      </c>
      <c r="C12" s="39" t="s">
        <v>228</v>
      </c>
    </row>
    <row r="13" spans="1:5" ht="31.5" customHeight="1">
      <c r="A13" s="24">
        <v>986</v>
      </c>
      <c r="B13" s="40" t="s">
        <v>62</v>
      </c>
      <c r="C13" s="39" t="s">
        <v>233</v>
      </c>
    </row>
    <row r="14" spans="1:5" ht="47.25">
      <c r="A14" s="24">
        <v>986</v>
      </c>
      <c r="B14" s="40" t="s">
        <v>63</v>
      </c>
      <c r="C14" s="39" t="s">
        <v>229</v>
      </c>
    </row>
    <row r="15" spans="1:5" ht="47.25">
      <c r="A15" s="24">
        <v>986</v>
      </c>
      <c r="B15" s="40" t="s">
        <v>65</v>
      </c>
      <c r="C15" s="39" t="s">
        <v>230</v>
      </c>
    </row>
    <row r="16" spans="1:5" ht="31.5">
      <c r="A16" s="24">
        <v>986</v>
      </c>
      <c r="B16" s="40" t="s">
        <v>66</v>
      </c>
      <c r="C16" s="39" t="s">
        <v>231</v>
      </c>
    </row>
    <row r="17" spans="1:3" ht="31.5">
      <c r="A17" s="24">
        <v>986</v>
      </c>
      <c r="B17" s="40" t="s">
        <v>68</v>
      </c>
      <c r="C17" s="39" t="s">
        <v>232</v>
      </c>
    </row>
    <row r="18" spans="1:3" ht="47.25">
      <c r="A18" s="24">
        <v>986</v>
      </c>
      <c r="B18" s="40" t="s">
        <v>70</v>
      </c>
      <c r="C18" s="39" t="s">
        <v>234</v>
      </c>
    </row>
    <row r="19" spans="1:3" ht="78.75" customHeight="1">
      <c r="A19" s="428"/>
      <c r="B19" s="428"/>
      <c r="C19" s="60"/>
    </row>
  </sheetData>
  <mergeCells count="5">
    <mergeCell ref="A19:B19"/>
    <mergeCell ref="A6:C8"/>
    <mergeCell ref="A9:B9"/>
    <mergeCell ref="C9:C10"/>
    <mergeCell ref="B11:C11"/>
  </mergeCells>
  <phoneticPr fontId="18" type="noConversion"/>
  <pageMargins left="0.7" right="0.7" top="0.75" bottom="0.75" header="0.3" footer="0.3"/>
  <pageSetup paperSize="9" scale="83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3"/>
  <sheetViews>
    <sheetView zoomScaleNormal="100" workbookViewId="0">
      <selection activeCell="A2" sqref="A2"/>
    </sheetView>
  </sheetViews>
  <sheetFormatPr defaultRowHeight="15.75"/>
  <cols>
    <col min="1" max="1" width="65.140625" style="41" customWidth="1"/>
    <col min="2" max="2" width="21.5703125" style="41" customWidth="1"/>
    <col min="3" max="3" width="21.5703125" style="43" customWidth="1"/>
    <col min="7" max="7" width="7.42578125" bestFit="1" customWidth="1"/>
  </cols>
  <sheetData>
    <row r="1" spans="1:4">
      <c r="B1" s="42" t="s">
        <v>449</v>
      </c>
      <c r="C1" s="43" t="s">
        <v>494</v>
      </c>
    </row>
    <row r="2" spans="1:4">
      <c r="B2" s="42" t="s">
        <v>522</v>
      </c>
    </row>
    <row r="3" spans="1:4">
      <c r="A3" s="431" t="s">
        <v>374</v>
      </c>
      <c r="B3" s="431"/>
      <c r="C3" s="431"/>
      <c r="D3" s="189"/>
    </row>
    <row r="4" spans="1:4">
      <c r="A4" s="431" t="s">
        <v>490</v>
      </c>
      <c r="B4" s="431"/>
      <c r="C4" s="431"/>
      <c r="D4" s="189"/>
    </row>
    <row r="6" spans="1:4">
      <c r="A6" s="429" t="s">
        <v>71</v>
      </c>
      <c r="B6" s="430"/>
      <c r="C6" s="430"/>
    </row>
    <row r="7" spans="1:4" ht="32.25" customHeight="1">
      <c r="A7" s="429" t="s">
        <v>450</v>
      </c>
      <c r="B7" s="429"/>
      <c r="C7" s="429"/>
    </row>
    <row r="8" spans="1:4">
      <c r="A8" s="44"/>
    </row>
    <row r="9" spans="1:4">
      <c r="A9" s="45" t="s">
        <v>72</v>
      </c>
      <c r="B9" s="45" t="s">
        <v>72</v>
      </c>
      <c r="C9" s="45" t="s">
        <v>133</v>
      </c>
    </row>
    <row r="10" spans="1:4">
      <c r="A10" s="46" t="s">
        <v>73</v>
      </c>
      <c r="B10" s="46" t="s">
        <v>74</v>
      </c>
      <c r="C10" s="46" t="s">
        <v>15</v>
      </c>
    </row>
    <row r="11" spans="1:4">
      <c r="A11" s="47" t="s">
        <v>75</v>
      </c>
      <c r="B11" s="48" t="s">
        <v>76</v>
      </c>
      <c r="C11" s="97">
        <f>C12+C13+C14+C15+C16+C17</f>
        <v>4533259.5</v>
      </c>
    </row>
    <row r="12" spans="1:4" ht="31.5">
      <c r="A12" s="49" t="s">
        <v>77</v>
      </c>
      <c r="B12" s="50" t="s">
        <v>78</v>
      </c>
      <c r="C12" s="98">
        <v>742587.5</v>
      </c>
    </row>
    <row r="13" spans="1:4" ht="47.25">
      <c r="A13" s="49" t="s">
        <v>79</v>
      </c>
      <c r="B13" s="50" t="s">
        <v>80</v>
      </c>
      <c r="C13" s="98">
        <v>3136643.98</v>
      </c>
    </row>
    <row r="14" spans="1:4" ht="47.25">
      <c r="A14" s="49" t="s">
        <v>81</v>
      </c>
      <c r="B14" s="50" t="s">
        <v>82</v>
      </c>
      <c r="C14" s="98">
        <v>598328.02</v>
      </c>
    </row>
    <row r="15" spans="1:4" s="114" customFormat="1" hidden="1">
      <c r="A15" s="80" t="s">
        <v>376</v>
      </c>
      <c r="B15" s="50">
        <v>107</v>
      </c>
      <c r="C15" s="98">
        <v>0</v>
      </c>
    </row>
    <row r="16" spans="1:4">
      <c r="A16" s="49" t="s">
        <v>83</v>
      </c>
      <c r="B16" s="50" t="s">
        <v>84</v>
      </c>
      <c r="C16" s="98">
        <v>5000</v>
      </c>
    </row>
    <row r="17" spans="1:3">
      <c r="A17" s="94" t="s">
        <v>178</v>
      </c>
      <c r="B17" s="95" t="s">
        <v>179</v>
      </c>
      <c r="C17" s="98">
        <v>50700</v>
      </c>
    </row>
    <row r="18" spans="1:3">
      <c r="A18" s="47" t="s">
        <v>131</v>
      </c>
      <c r="B18" s="56" t="s">
        <v>132</v>
      </c>
      <c r="C18" s="97">
        <f>C19</f>
        <v>114400</v>
      </c>
    </row>
    <row r="19" spans="1:3">
      <c r="A19" s="49" t="s">
        <v>130</v>
      </c>
      <c r="B19" s="52" t="s">
        <v>129</v>
      </c>
      <c r="C19" s="98">
        <v>114400</v>
      </c>
    </row>
    <row r="20" spans="1:3" ht="31.5">
      <c r="A20" s="47" t="s">
        <v>85</v>
      </c>
      <c r="B20" s="48" t="s">
        <v>86</v>
      </c>
      <c r="C20" s="97">
        <f>SUM(C21:C22)</f>
        <v>814000</v>
      </c>
    </row>
    <row r="21" spans="1:3" ht="31.5">
      <c r="A21" s="49" t="s">
        <v>87</v>
      </c>
      <c r="B21" s="50" t="s">
        <v>88</v>
      </c>
      <c r="C21" s="98">
        <v>11000</v>
      </c>
    </row>
    <row r="22" spans="1:3">
      <c r="A22" s="49" t="s">
        <v>89</v>
      </c>
      <c r="B22" s="50" t="s">
        <v>90</v>
      </c>
      <c r="C22" s="98">
        <v>803000</v>
      </c>
    </row>
    <row r="23" spans="1:3">
      <c r="A23" s="47" t="s">
        <v>91</v>
      </c>
      <c r="B23" s="48" t="s">
        <v>92</v>
      </c>
      <c r="C23" s="97">
        <f>SUM(C24:C24)+C26+C25</f>
        <v>3935453.09</v>
      </c>
    </row>
    <row r="24" spans="1:3">
      <c r="A24" s="49" t="s">
        <v>93</v>
      </c>
      <c r="B24" s="50" t="s">
        <v>94</v>
      </c>
      <c r="C24" s="98">
        <v>3486412.59</v>
      </c>
    </row>
    <row r="25" spans="1:3" s="114" customFormat="1">
      <c r="A25" s="401" t="s">
        <v>499</v>
      </c>
      <c r="B25" s="50">
        <v>409</v>
      </c>
      <c r="C25" s="98">
        <v>444040.5</v>
      </c>
    </row>
    <row r="26" spans="1:3">
      <c r="A26" s="94" t="s">
        <v>181</v>
      </c>
      <c r="B26" s="96" t="s">
        <v>180</v>
      </c>
      <c r="C26" s="98">
        <v>5000</v>
      </c>
    </row>
    <row r="27" spans="1:3">
      <c r="A27" s="47" t="s">
        <v>95</v>
      </c>
      <c r="B27" s="48" t="s">
        <v>96</v>
      </c>
      <c r="C27" s="97">
        <f>SUM(C28:C29)</f>
        <v>837000</v>
      </c>
    </row>
    <row r="28" spans="1:3">
      <c r="A28" s="49" t="s">
        <v>97</v>
      </c>
      <c r="B28" s="50" t="s">
        <v>98</v>
      </c>
      <c r="C28" s="98">
        <v>309000</v>
      </c>
    </row>
    <row r="29" spans="1:3">
      <c r="A29" s="49" t="s">
        <v>110</v>
      </c>
      <c r="B29" s="50" t="s">
        <v>111</v>
      </c>
      <c r="C29" s="98">
        <v>528000</v>
      </c>
    </row>
    <row r="30" spans="1:3">
      <c r="A30" s="47" t="s">
        <v>99</v>
      </c>
      <c r="B30" s="48" t="s">
        <v>100</v>
      </c>
      <c r="C30" s="97">
        <f>C31</f>
        <v>6000</v>
      </c>
    </row>
    <row r="31" spans="1:3">
      <c r="A31" s="80" t="s">
        <v>519</v>
      </c>
      <c r="B31" s="50" t="s">
        <v>102</v>
      </c>
      <c r="C31" s="98">
        <v>6000</v>
      </c>
    </row>
    <row r="32" spans="1:3">
      <c r="A32" s="47" t="s">
        <v>103</v>
      </c>
      <c r="B32" s="48" t="s">
        <v>104</v>
      </c>
      <c r="C32" s="97">
        <f>C33+C34+C35</f>
        <v>2288580.8199999998</v>
      </c>
    </row>
    <row r="33" spans="1:5">
      <c r="A33" s="49" t="s">
        <v>105</v>
      </c>
      <c r="B33" s="50" t="s">
        <v>106</v>
      </c>
      <c r="C33" s="98">
        <v>1158800</v>
      </c>
      <c r="E33" s="114"/>
    </row>
    <row r="34" spans="1:5">
      <c r="A34" s="49" t="s">
        <v>171</v>
      </c>
      <c r="B34" s="96" t="s">
        <v>106</v>
      </c>
      <c r="C34" s="98">
        <v>369600</v>
      </c>
    </row>
    <row r="35" spans="1:5">
      <c r="A35" s="99" t="s">
        <v>182</v>
      </c>
      <c r="B35" s="96" t="s">
        <v>183</v>
      </c>
      <c r="C35" s="98">
        <v>760180.82</v>
      </c>
    </row>
    <row r="36" spans="1:5">
      <c r="A36" s="47" t="s">
        <v>107</v>
      </c>
      <c r="B36" s="48" t="s">
        <v>108</v>
      </c>
      <c r="C36" s="97">
        <f>C37</f>
        <v>5000</v>
      </c>
    </row>
    <row r="37" spans="1:5">
      <c r="A37" s="49" t="s">
        <v>126</v>
      </c>
      <c r="B37" s="50">
        <v>1102</v>
      </c>
      <c r="C37" s="98">
        <v>5000</v>
      </c>
    </row>
    <row r="38" spans="1:5" s="114" customFormat="1">
      <c r="A38" s="47" t="s">
        <v>406</v>
      </c>
      <c r="B38" s="48">
        <v>1000</v>
      </c>
      <c r="C38" s="97">
        <f>C39</f>
        <v>144000</v>
      </c>
    </row>
    <row r="39" spans="1:5" s="114" customFormat="1">
      <c r="A39" s="80" t="s">
        <v>407</v>
      </c>
      <c r="B39" s="50">
        <v>1001</v>
      </c>
      <c r="C39" s="98">
        <v>144000</v>
      </c>
    </row>
    <row r="40" spans="1:5">
      <c r="A40" s="47" t="s">
        <v>109</v>
      </c>
      <c r="B40" s="48"/>
      <c r="C40" s="97">
        <f>C11+C18+C20+C23+C27+C30+C32+C36+C38</f>
        <v>12677693.41</v>
      </c>
    </row>
    <row r="43" spans="1:5">
      <c r="A43" s="30" t="s">
        <v>497</v>
      </c>
      <c r="C43" s="30" t="s">
        <v>498</v>
      </c>
    </row>
  </sheetData>
  <mergeCells count="4">
    <mergeCell ref="A6:C6"/>
    <mergeCell ref="A7:C7"/>
    <mergeCell ref="A3:C3"/>
    <mergeCell ref="A4:C4"/>
  </mergeCells>
  <phoneticPr fontId="18" type="noConversion"/>
  <pageMargins left="0.7" right="0.7" top="0.75" bottom="0.75" header="0.3" footer="0.3"/>
  <pageSetup paperSize="9" scale="8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2"/>
  <sheetViews>
    <sheetView zoomScaleNormal="100" workbookViewId="0">
      <selection activeCell="D15" sqref="D15"/>
    </sheetView>
  </sheetViews>
  <sheetFormatPr defaultRowHeight="15.75"/>
  <cols>
    <col min="1" max="1" width="65.140625" style="193" customWidth="1"/>
    <col min="2" max="3" width="21.5703125" style="193" customWidth="1"/>
    <col min="4" max="4" width="21.5703125" style="43" customWidth="1"/>
    <col min="5" max="5" width="10.140625" style="114" bestFit="1" customWidth="1"/>
    <col min="6" max="7" width="9.140625" style="114"/>
    <col min="8" max="8" width="7.42578125" style="114" bestFit="1" customWidth="1"/>
    <col min="9" max="16384" width="9.140625" style="114"/>
  </cols>
  <sheetData>
    <row r="1" spans="1:5">
      <c r="B1" s="42" t="s">
        <v>451</v>
      </c>
      <c r="C1" s="42"/>
    </row>
    <row r="2" spans="1:5">
      <c r="B2" s="42" t="s">
        <v>452</v>
      </c>
      <c r="C2" s="42"/>
    </row>
    <row r="3" spans="1:5">
      <c r="B3" s="190" t="s">
        <v>453</v>
      </c>
      <c r="C3" s="190"/>
      <c r="D3" s="190"/>
      <c r="E3" s="191"/>
    </row>
    <row r="4" spans="1:5">
      <c r="B4" s="190" t="s">
        <v>491</v>
      </c>
      <c r="C4" s="190"/>
      <c r="D4" s="190"/>
      <c r="E4" s="191"/>
    </row>
    <row r="6" spans="1:5">
      <c r="A6" s="429" t="s">
        <v>71</v>
      </c>
      <c r="B6" s="430"/>
      <c r="C6" s="430"/>
      <c r="D6" s="430"/>
    </row>
    <row r="7" spans="1:5" ht="32.25" customHeight="1">
      <c r="A7" s="429" t="s">
        <v>454</v>
      </c>
      <c r="B7" s="429"/>
      <c r="C7" s="429"/>
      <c r="D7" s="429"/>
    </row>
    <row r="8" spans="1:5">
      <c r="A8" s="192"/>
    </row>
    <row r="9" spans="1:5">
      <c r="A9" s="45" t="s">
        <v>72</v>
      </c>
      <c r="B9" s="45" t="s">
        <v>72</v>
      </c>
      <c r="C9" s="45"/>
      <c r="D9" s="45" t="s">
        <v>133</v>
      </c>
    </row>
    <row r="10" spans="1:5">
      <c r="A10" s="434" t="s">
        <v>73</v>
      </c>
      <c r="B10" s="434" t="s">
        <v>74</v>
      </c>
      <c r="C10" s="432" t="s">
        <v>15</v>
      </c>
      <c r="D10" s="433"/>
    </row>
    <row r="11" spans="1:5">
      <c r="A11" s="435"/>
      <c r="B11" s="435"/>
      <c r="C11" s="201">
        <v>2019</v>
      </c>
      <c r="D11" s="202">
        <v>2020</v>
      </c>
    </row>
    <row r="12" spans="1:5">
      <c r="A12" s="47" t="s">
        <v>75</v>
      </c>
      <c r="B12" s="48" t="s">
        <v>76</v>
      </c>
      <c r="C12" s="97">
        <f>SUM(C13:C16)+C17</f>
        <v>3493137</v>
      </c>
      <c r="D12" s="97">
        <f>SUM(D13:D16)+D17</f>
        <v>3577010</v>
      </c>
    </row>
    <row r="13" spans="1:5" ht="31.5">
      <c r="A13" s="49" t="s">
        <v>77</v>
      </c>
      <c r="B13" s="50" t="s">
        <v>78</v>
      </c>
      <c r="C13" s="98">
        <v>706000</v>
      </c>
      <c r="D13" s="98">
        <v>701000</v>
      </c>
    </row>
    <row r="14" spans="1:5" ht="47.25">
      <c r="A14" s="49" t="s">
        <v>79</v>
      </c>
      <c r="B14" s="50" t="s">
        <v>80</v>
      </c>
      <c r="C14" s="98">
        <v>2133108.98</v>
      </c>
      <c r="D14" s="98">
        <v>2221981.98</v>
      </c>
      <c r="E14" s="203"/>
    </row>
    <row r="15" spans="1:5" ht="47.25">
      <c r="A15" s="49" t="s">
        <v>81</v>
      </c>
      <c r="B15" s="50" t="s">
        <v>82</v>
      </c>
      <c r="C15" s="98">
        <v>598328.02</v>
      </c>
      <c r="D15" s="98">
        <v>598328.02</v>
      </c>
    </row>
    <row r="16" spans="1:5">
      <c r="A16" s="49" t="s">
        <v>83</v>
      </c>
      <c r="B16" s="50" t="s">
        <v>84</v>
      </c>
      <c r="C16" s="98">
        <v>5000</v>
      </c>
      <c r="D16" s="98">
        <v>5000</v>
      </c>
    </row>
    <row r="17" spans="1:4">
      <c r="A17" s="94" t="s">
        <v>178</v>
      </c>
      <c r="B17" s="95" t="s">
        <v>179</v>
      </c>
      <c r="C17" s="98">
        <v>50700</v>
      </c>
      <c r="D17" s="98">
        <v>50700</v>
      </c>
    </row>
    <row r="18" spans="1:4">
      <c r="A18" s="47" t="s">
        <v>131</v>
      </c>
      <c r="B18" s="56" t="s">
        <v>132</v>
      </c>
      <c r="C18" s="97">
        <f>C19</f>
        <v>115600</v>
      </c>
      <c r="D18" s="97">
        <f>D19</f>
        <v>119900</v>
      </c>
    </row>
    <row r="19" spans="1:4">
      <c r="A19" s="49" t="s">
        <v>130</v>
      </c>
      <c r="B19" s="52" t="s">
        <v>129</v>
      </c>
      <c r="C19" s="98">
        <v>115600</v>
      </c>
      <c r="D19" s="98">
        <v>119900</v>
      </c>
    </row>
    <row r="20" spans="1:4" ht="31.5">
      <c r="A20" s="47" t="s">
        <v>85</v>
      </c>
      <c r="B20" s="48" t="s">
        <v>86</v>
      </c>
      <c r="C20" s="97">
        <f>SUM(C21:C22)</f>
        <v>654000</v>
      </c>
      <c r="D20" s="97">
        <f>SUM(D21:D22)</f>
        <v>649000</v>
      </c>
    </row>
    <row r="21" spans="1:4" ht="31.5">
      <c r="A21" s="49" t="s">
        <v>87</v>
      </c>
      <c r="B21" s="50" t="s">
        <v>88</v>
      </c>
      <c r="C21" s="98">
        <v>11000</v>
      </c>
      <c r="D21" s="98">
        <v>11000</v>
      </c>
    </row>
    <row r="22" spans="1:4">
      <c r="A22" s="49" t="s">
        <v>89</v>
      </c>
      <c r="B22" s="50" t="s">
        <v>90</v>
      </c>
      <c r="C22" s="98">
        <v>643000</v>
      </c>
      <c r="D22" s="98">
        <v>638000</v>
      </c>
    </row>
    <row r="23" spans="1:4">
      <c r="A23" s="47" t="s">
        <v>91</v>
      </c>
      <c r="B23" s="48" t="s">
        <v>92</v>
      </c>
      <c r="C23" s="97">
        <f>SUM(C24:C24)+C25</f>
        <v>2347382.2999999998</v>
      </c>
      <c r="D23" s="97">
        <f>SUM(D24:D24)+D25</f>
        <v>2372217.6</v>
      </c>
    </row>
    <row r="24" spans="1:4">
      <c r="A24" s="49" t="s">
        <v>93</v>
      </c>
      <c r="B24" s="50" t="s">
        <v>94</v>
      </c>
      <c r="C24" s="98">
        <v>2342382.2999999998</v>
      </c>
      <c r="D24" s="98">
        <v>2367217.6</v>
      </c>
    </row>
    <row r="25" spans="1:4">
      <c r="A25" s="94" t="s">
        <v>181</v>
      </c>
      <c r="B25" s="96" t="s">
        <v>180</v>
      </c>
      <c r="C25" s="98">
        <v>5000</v>
      </c>
      <c r="D25" s="98">
        <v>5000</v>
      </c>
    </row>
    <row r="26" spans="1:4">
      <c r="A26" s="47" t="s">
        <v>95</v>
      </c>
      <c r="B26" s="48" t="s">
        <v>96</v>
      </c>
      <c r="C26" s="97">
        <f>C27+C28</f>
        <v>705000</v>
      </c>
      <c r="D26" s="97">
        <f>D27+D28</f>
        <v>690000</v>
      </c>
    </row>
    <row r="27" spans="1:4">
      <c r="A27" s="49" t="s">
        <v>110</v>
      </c>
      <c r="B27" s="50" t="s">
        <v>111</v>
      </c>
      <c r="C27" s="98">
        <v>425000</v>
      </c>
      <c r="D27" s="98">
        <v>420000</v>
      </c>
    </row>
    <row r="28" spans="1:4">
      <c r="A28" s="49" t="s">
        <v>97</v>
      </c>
      <c r="B28" s="50" t="s">
        <v>98</v>
      </c>
      <c r="C28" s="98">
        <v>280000</v>
      </c>
      <c r="D28" s="316">
        <v>270000</v>
      </c>
    </row>
    <row r="29" spans="1:4">
      <c r="A29" s="47" t="s">
        <v>99</v>
      </c>
      <c r="B29" s="48" t="s">
        <v>100</v>
      </c>
      <c r="C29" s="97">
        <f>C30</f>
        <v>5000</v>
      </c>
      <c r="D29" s="97">
        <f>D30</f>
        <v>5000</v>
      </c>
    </row>
    <row r="30" spans="1:4">
      <c r="A30" s="49" t="s">
        <v>101</v>
      </c>
      <c r="B30" s="50" t="s">
        <v>102</v>
      </c>
      <c r="C30" s="98">
        <v>5000</v>
      </c>
      <c r="D30" s="98">
        <v>5000</v>
      </c>
    </row>
    <row r="31" spans="1:4">
      <c r="A31" s="47" t="s">
        <v>103</v>
      </c>
      <c r="B31" s="48" t="s">
        <v>104</v>
      </c>
      <c r="C31" s="97">
        <f>C32+C33+C34</f>
        <v>1679000</v>
      </c>
      <c r="D31" s="97">
        <f>D32+D33+D34</f>
        <v>1664000</v>
      </c>
    </row>
    <row r="32" spans="1:4">
      <c r="A32" s="49" t="s">
        <v>105</v>
      </c>
      <c r="B32" s="50" t="s">
        <v>106</v>
      </c>
      <c r="C32" s="98">
        <v>939000</v>
      </c>
      <c r="D32" s="98">
        <v>929000</v>
      </c>
    </row>
    <row r="33" spans="1:4">
      <c r="A33" s="49" t="s">
        <v>171</v>
      </c>
      <c r="B33" s="96" t="s">
        <v>106</v>
      </c>
      <c r="C33" s="98">
        <v>269000</v>
      </c>
      <c r="D33" s="98">
        <v>274000</v>
      </c>
    </row>
    <row r="34" spans="1:4">
      <c r="A34" s="99" t="s">
        <v>182</v>
      </c>
      <c r="B34" s="96" t="s">
        <v>183</v>
      </c>
      <c r="C34" s="98">
        <v>471000</v>
      </c>
      <c r="D34" s="98">
        <v>461000</v>
      </c>
    </row>
    <row r="35" spans="1:4">
      <c r="A35" s="47" t="s">
        <v>107</v>
      </c>
      <c r="B35" s="48" t="s">
        <v>108</v>
      </c>
      <c r="C35" s="97">
        <f>C36</f>
        <v>4000</v>
      </c>
      <c r="D35" s="97">
        <f>D36</f>
        <v>4000</v>
      </c>
    </row>
    <row r="36" spans="1:4">
      <c r="A36" s="49" t="s">
        <v>126</v>
      </c>
      <c r="B36" s="50">
        <v>1102</v>
      </c>
      <c r="C36" s="98">
        <v>4000</v>
      </c>
      <c r="D36" s="98">
        <v>4000</v>
      </c>
    </row>
    <row r="37" spans="1:4">
      <c r="A37" s="47" t="s">
        <v>406</v>
      </c>
      <c r="B37" s="48">
        <v>1000</v>
      </c>
      <c r="C37" s="97">
        <f>C38</f>
        <v>144000</v>
      </c>
      <c r="D37" s="317">
        <f>D38</f>
        <v>144000</v>
      </c>
    </row>
    <row r="38" spans="1:4">
      <c r="A38" s="80" t="s">
        <v>407</v>
      </c>
      <c r="B38" s="48">
        <v>1001</v>
      </c>
      <c r="C38" s="98">
        <v>144000</v>
      </c>
      <c r="D38" s="98">
        <v>144000</v>
      </c>
    </row>
    <row r="39" spans="1:4">
      <c r="A39" s="47" t="s">
        <v>109</v>
      </c>
      <c r="B39" s="48"/>
      <c r="C39" s="97">
        <f>C12+C18+C20+C23+C26+C29+C31+C35+C37</f>
        <v>9147119.3000000007</v>
      </c>
      <c r="D39" s="97">
        <f>D12+D18+D20+D23+D26+D29+D31+D35+D37</f>
        <v>9225127.5999999996</v>
      </c>
    </row>
    <row r="42" spans="1:4" ht="18.75">
      <c r="A42" s="1"/>
      <c r="D42" s="4"/>
    </row>
  </sheetData>
  <mergeCells count="5">
    <mergeCell ref="A6:D6"/>
    <mergeCell ref="A7:D7"/>
    <mergeCell ref="C10:D10"/>
    <mergeCell ref="A10:A11"/>
    <mergeCell ref="B10:B11"/>
  </mergeCells>
  <pageMargins left="0.7" right="0.7" top="0.75" bottom="0.75" header="0.3" footer="0.3"/>
  <pageSetup paperSize="9" scale="6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9"/>
  <sheetViews>
    <sheetView zoomScaleNormal="100" workbookViewId="0">
      <selection activeCell="C5" sqref="C5"/>
    </sheetView>
  </sheetViews>
  <sheetFormatPr defaultRowHeight="15.75"/>
  <cols>
    <col min="1" max="1" width="62.5703125" style="182" customWidth="1"/>
    <col min="2" max="2" width="15.85546875" style="182" customWidth="1"/>
    <col min="3" max="3" width="14.7109375" style="182" customWidth="1"/>
    <col min="4" max="4" width="17.28515625" style="54" customWidth="1"/>
    <col min="5" max="5" width="29.5703125" style="51" customWidth="1"/>
    <col min="6" max="6" width="9.140625" style="114" hidden="1" customWidth="1"/>
    <col min="7" max="7" width="14.28515625" style="114" bestFit="1" customWidth="1"/>
    <col min="8" max="16384" width="9.140625" style="114"/>
  </cols>
  <sheetData>
    <row r="1" spans="1:6">
      <c r="D1" s="53" t="s">
        <v>456</v>
      </c>
      <c r="E1" s="51" t="s">
        <v>503</v>
      </c>
    </row>
    <row r="2" spans="1:6">
      <c r="D2" s="53" t="s">
        <v>520</v>
      </c>
    </row>
    <row r="3" spans="1:6">
      <c r="C3" s="190" t="s">
        <v>457</v>
      </c>
      <c r="D3" s="190"/>
      <c r="E3" s="191"/>
    </row>
    <row r="4" spans="1:6">
      <c r="C4" s="190" t="s">
        <v>459</v>
      </c>
      <c r="D4" s="190"/>
      <c r="E4" s="191"/>
    </row>
    <row r="5" spans="1:6">
      <c r="D5" s="53"/>
    </row>
    <row r="6" spans="1:6">
      <c r="A6" s="429" t="s">
        <v>112</v>
      </c>
      <c r="B6" s="430"/>
      <c r="C6" s="430"/>
      <c r="D6" s="430"/>
      <c r="E6" s="430"/>
    </row>
    <row r="7" spans="1:6" ht="47.25" customHeight="1">
      <c r="A7" s="429" t="s">
        <v>458</v>
      </c>
      <c r="B7" s="429"/>
      <c r="C7" s="429"/>
      <c r="D7" s="429"/>
      <c r="E7" s="429"/>
      <c r="F7" s="429"/>
    </row>
    <row r="8" spans="1:6">
      <c r="A8" s="181"/>
    </row>
    <row r="9" spans="1:6">
      <c r="A9" s="45" t="s">
        <v>72</v>
      </c>
      <c r="B9" s="45" t="s">
        <v>72</v>
      </c>
      <c r="C9" s="45" t="s">
        <v>72</v>
      </c>
      <c r="D9" s="55" t="s">
        <v>72</v>
      </c>
      <c r="E9" s="45" t="s">
        <v>127</v>
      </c>
    </row>
    <row r="10" spans="1:6">
      <c r="A10" s="145" t="s">
        <v>73</v>
      </c>
      <c r="B10" s="145" t="s">
        <v>113</v>
      </c>
      <c r="C10" s="362" t="s">
        <v>114</v>
      </c>
      <c r="D10" s="363" t="s">
        <v>74</v>
      </c>
      <c r="E10" s="364" t="s">
        <v>15</v>
      </c>
    </row>
    <row r="11" spans="1:6">
      <c r="A11" s="142" t="s">
        <v>185</v>
      </c>
      <c r="B11" s="146" t="s">
        <v>240</v>
      </c>
      <c r="C11" s="270"/>
      <c r="D11" s="271"/>
      <c r="E11" s="335">
        <f>E12+E16+E20+E24+E28+E39+E43+E47</f>
        <v>3338739.98</v>
      </c>
    </row>
    <row r="12" spans="1:6" ht="31.5">
      <c r="A12" s="279" t="s">
        <v>509</v>
      </c>
      <c r="B12" s="146" t="s">
        <v>242</v>
      </c>
      <c r="C12" s="270"/>
      <c r="D12" s="271"/>
      <c r="E12" s="335">
        <f>E13</f>
        <v>32000</v>
      </c>
    </row>
    <row r="13" spans="1:6" ht="94.5">
      <c r="A13" s="154" t="s">
        <v>282</v>
      </c>
      <c r="B13" s="135" t="s">
        <v>317</v>
      </c>
      <c r="C13" s="365"/>
      <c r="D13" s="366"/>
      <c r="E13" s="336">
        <f>E14</f>
        <v>32000</v>
      </c>
    </row>
    <row r="14" spans="1:6" ht="31.5">
      <c r="A14" s="367" t="s">
        <v>274</v>
      </c>
      <c r="B14" s="135" t="s">
        <v>318</v>
      </c>
      <c r="C14" s="365">
        <v>200</v>
      </c>
      <c r="D14" s="366"/>
      <c r="E14" s="336">
        <f>E15</f>
        <v>32000</v>
      </c>
    </row>
    <row r="15" spans="1:6" ht="47.25">
      <c r="A15" s="268" t="s">
        <v>79</v>
      </c>
      <c r="B15" s="135" t="s">
        <v>318</v>
      </c>
      <c r="C15" s="365">
        <v>200</v>
      </c>
      <c r="D15" s="366" t="s">
        <v>80</v>
      </c>
      <c r="E15" s="336">
        <v>32000</v>
      </c>
    </row>
    <row r="16" spans="1:6" ht="47.25">
      <c r="A16" s="142" t="s">
        <v>510</v>
      </c>
      <c r="B16" s="146" t="s">
        <v>241</v>
      </c>
      <c r="C16" s="270"/>
      <c r="D16" s="271"/>
      <c r="E16" s="335">
        <f>E18</f>
        <v>22000</v>
      </c>
    </row>
    <row r="17" spans="1:5" ht="94.5">
      <c r="A17" s="154" t="s">
        <v>282</v>
      </c>
      <c r="B17" s="146" t="s">
        <v>319</v>
      </c>
      <c r="C17" s="270"/>
      <c r="D17" s="271"/>
      <c r="E17" s="335">
        <f>E18</f>
        <v>22000</v>
      </c>
    </row>
    <row r="18" spans="1:5" ht="31.5">
      <c r="A18" s="367" t="s">
        <v>274</v>
      </c>
      <c r="B18" s="135" t="s">
        <v>319</v>
      </c>
      <c r="C18" s="365">
        <v>200</v>
      </c>
      <c r="D18" s="366"/>
      <c r="E18" s="336">
        <f>E19</f>
        <v>22000</v>
      </c>
    </row>
    <row r="19" spans="1:5">
      <c r="A19" s="368" t="s">
        <v>89</v>
      </c>
      <c r="B19" s="135" t="s">
        <v>319</v>
      </c>
      <c r="C19" s="365">
        <v>200</v>
      </c>
      <c r="D19" s="366" t="s">
        <v>90</v>
      </c>
      <c r="E19" s="336">
        <v>22000</v>
      </c>
    </row>
    <row r="20" spans="1:5" ht="47.25">
      <c r="A20" s="369" t="s">
        <v>511</v>
      </c>
      <c r="B20" s="146" t="s">
        <v>239</v>
      </c>
      <c r="C20" s="270"/>
      <c r="D20" s="271"/>
      <c r="E20" s="335">
        <f>E22</f>
        <v>2341239.98</v>
      </c>
    </row>
    <row r="21" spans="1:5" ht="94.5">
      <c r="A21" s="370" t="s">
        <v>273</v>
      </c>
      <c r="B21" s="146" t="s">
        <v>320</v>
      </c>
      <c r="C21" s="270"/>
      <c r="D21" s="271"/>
      <c r="E21" s="335">
        <f>E22</f>
        <v>2341239.98</v>
      </c>
    </row>
    <row r="22" spans="1:5" ht="31.5">
      <c r="A22" s="371" t="s">
        <v>274</v>
      </c>
      <c r="B22" s="135" t="s">
        <v>320</v>
      </c>
      <c r="C22" s="365">
        <v>200</v>
      </c>
      <c r="D22" s="366"/>
      <c r="E22" s="336">
        <f>E23</f>
        <v>2341239.98</v>
      </c>
    </row>
    <row r="23" spans="1:5">
      <c r="A23" s="268" t="s">
        <v>93</v>
      </c>
      <c r="B23" s="135" t="s">
        <v>320</v>
      </c>
      <c r="C23" s="365">
        <v>200</v>
      </c>
      <c r="D23" s="366" t="s">
        <v>94</v>
      </c>
      <c r="E23" s="336">
        <v>2341239.98</v>
      </c>
    </row>
    <row r="24" spans="1:5" ht="47.25">
      <c r="A24" s="372" t="s">
        <v>512</v>
      </c>
      <c r="B24" s="146" t="s">
        <v>243</v>
      </c>
      <c r="C24" s="270"/>
      <c r="D24" s="271"/>
      <c r="E24" s="335">
        <f>E25</f>
        <v>797500</v>
      </c>
    </row>
    <row r="25" spans="1:5" ht="94.5">
      <c r="A25" s="154" t="s">
        <v>282</v>
      </c>
      <c r="B25" s="146" t="s">
        <v>349</v>
      </c>
      <c r="C25" s="270"/>
      <c r="D25" s="271"/>
      <c r="E25" s="335">
        <f>E26</f>
        <v>797500</v>
      </c>
    </row>
    <row r="26" spans="1:5" ht="52.5" customHeight="1">
      <c r="A26" s="371" t="s">
        <v>274</v>
      </c>
      <c r="B26" s="135" t="s">
        <v>349</v>
      </c>
      <c r="C26" s="365">
        <v>200</v>
      </c>
      <c r="D26" s="366"/>
      <c r="E26" s="336">
        <f>E27</f>
        <v>797500</v>
      </c>
    </row>
    <row r="27" spans="1:5">
      <c r="A27" s="268" t="s">
        <v>93</v>
      </c>
      <c r="B27" s="135" t="s">
        <v>349</v>
      </c>
      <c r="C27" s="365">
        <v>200</v>
      </c>
      <c r="D27" s="366" t="s">
        <v>94</v>
      </c>
      <c r="E27" s="336">
        <v>797500</v>
      </c>
    </row>
    <row r="28" spans="1:5" ht="47.25">
      <c r="A28" s="279" t="s">
        <v>513</v>
      </c>
      <c r="B28" s="146" t="s">
        <v>244</v>
      </c>
      <c r="C28" s="270"/>
      <c r="D28" s="271"/>
      <c r="E28" s="335">
        <f>E29</f>
        <v>5000</v>
      </c>
    </row>
    <row r="29" spans="1:5" ht="94.5">
      <c r="A29" s="154" t="s">
        <v>282</v>
      </c>
      <c r="B29" s="146" t="s">
        <v>321</v>
      </c>
      <c r="C29" s="270"/>
      <c r="D29" s="271"/>
      <c r="E29" s="335">
        <f>E30</f>
        <v>5000</v>
      </c>
    </row>
    <row r="30" spans="1:5" ht="31.5">
      <c r="A30" s="371" t="s">
        <v>274</v>
      </c>
      <c r="B30" s="135" t="s">
        <v>321</v>
      </c>
      <c r="C30" s="365">
        <v>200</v>
      </c>
      <c r="D30" s="271"/>
      <c r="E30" s="336">
        <f>E31</f>
        <v>5000</v>
      </c>
    </row>
    <row r="31" spans="1:5">
      <c r="A31" s="268" t="s">
        <v>181</v>
      </c>
      <c r="B31" s="135" t="s">
        <v>321</v>
      </c>
      <c r="C31" s="365">
        <v>200</v>
      </c>
      <c r="D31" s="366" t="s">
        <v>180</v>
      </c>
      <c r="E31" s="335">
        <v>5000</v>
      </c>
    </row>
    <row r="32" spans="1:5" ht="42.75" customHeight="1">
      <c r="A32" s="154" t="s">
        <v>461</v>
      </c>
      <c r="B32" s="146" t="s">
        <v>460</v>
      </c>
      <c r="C32" s="270">
        <v>200</v>
      </c>
      <c r="D32" s="271" t="s">
        <v>94</v>
      </c>
      <c r="E32" s="335">
        <f>E34+E35</f>
        <v>25372.61</v>
      </c>
    </row>
    <row r="33" spans="1:5" ht="83.25" hidden="1" customHeight="1">
      <c r="A33" s="154" t="s">
        <v>282</v>
      </c>
      <c r="B33" s="146" t="s">
        <v>460</v>
      </c>
      <c r="C33" s="270"/>
      <c r="D33" s="271"/>
      <c r="E33" s="335"/>
    </row>
    <row r="34" spans="1:5" ht="30.75" customHeight="1">
      <c r="A34" s="68" t="s">
        <v>501</v>
      </c>
      <c r="B34" s="146" t="s">
        <v>460</v>
      </c>
      <c r="C34" s="270">
        <v>244</v>
      </c>
      <c r="D34" s="271" t="s">
        <v>94</v>
      </c>
      <c r="E34" s="335">
        <v>10000</v>
      </c>
    </row>
    <row r="35" spans="1:5" ht="30.75" customHeight="1">
      <c r="A35" s="68" t="s">
        <v>501</v>
      </c>
      <c r="B35" s="146" t="s">
        <v>460</v>
      </c>
      <c r="C35" s="270">
        <v>244</v>
      </c>
      <c r="D35" s="271" t="s">
        <v>94</v>
      </c>
      <c r="E35" s="335">
        <v>15372.61</v>
      </c>
    </row>
    <row r="36" spans="1:5" ht="30.75" customHeight="1">
      <c r="A36" s="47" t="s">
        <v>499</v>
      </c>
      <c r="B36" s="146" t="s">
        <v>500</v>
      </c>
      <c r="C36" s="270"/>
      <c r="D36" s="271" t="s">
        <v>94</v>
      </c>
      <c r="E36" s="335">
        <f>E37</f>
        <v>444040.5</v>
      </c>
    </row>
    <row r="37" spans="1:5" ht="30.75" customHeight="1">
      <c r="A37" s="371" t="s">
        <v>274</v>
      </c>
      <c r="B37" s="146" t="s">
        <v>500</v>
      </c>
      <c r="C37" s="270">
        <v>200</v>
      </c>
      <c r="D37" s="366" t="s">
        <v>94</v>
      </c>
      <c r="E37" s="336">
        <f>E38</f>
        <v>444040.5</v>
      </c>
    </row>
    <row r="38" spans="1:5" ht="30.75" customHeight="1">
      <c r="A38" s="68" t="s">
        <v>501</v>
      </c>
      <c r="B38" s="146" t="s">
        <v>500</v>
      </c>
      <c r="C38" s="270">
        <v>244</v>
      </c>
      <c r="D38" s="366" t="s">
        <v>94</v>
      </c>
      <c r="E38" s="336">
        <v>444040.5</v>
      </c>
    </row>
    <row r="39" spans="1:5" ht="31.5">
      <c r="A39" s="279" t="s">
        <v>514</v>
      </c>
      <c r="B39" s="146" t="s">
        <v>245</v>
      </c>
      <c r="C39" s="270"/>
      <c r="D39" s="271"/>
      <c r="E39" s="335">
        <f>E40</f>
        <v>83000</v>
      </c>
    </row>
    <row r="40" spans="1:5" ht="94.5">
      <c r="A40" s="154" t="s">
        <v>282</v>
      </c>
      <c r="B40" s="146" t="s">
        <v>322</v>
      </c>
      <c r="C40" s="270"/>
      <c r="D40" s="271"/>
      <c r="E40" s="335">
        <f>E41</f>
        <v>83000</v>
      </c>
    </row>
    <row r="41" spans="1:5" ht="36" customHeight="1">
      <c r="A41" s="371" t="s">
        <v>274</v>
      </c>
      <c r="B41" s="135" t="s">
        <v>322</v>
      </c>
      <c r="C41" s="365">
        <v>200</v>
      </c>
      <c r="D41" s="366"/>
      <c r="E41" s="336">
        <f>E42</f>
        <v>83000</v>
      </c>
    </row>
    <row r="42" spans="1:5">
      <c r="A42" s="373" t="s">
        <v>110</v>
      </c>
      <c r="B42" s="135" t="s">
        <v>322</v>
      </c>
      <c r="C42" s="365">
        <v>200</v>
      </c>
      <c r="D42" s="366" t="s">
        <v>111</v>
      </c>
      <c r="E42" s="336">
        <v>83000</v>
      </c>
    </row>
    <row r="43" spans="1:5" ht="47.25">
      <c r="A43" s="374" t="s">
        <v>516</v>
      </c>
      <c r="B43" s="277" t="s">
        <v>246</v>
      </c>
      <c r="C43" s="365"/>
      <c r="D43" s="366"/>
      <c r="E43" s="335">
        <f>E45</f>
        <v>50000</v>
      </c>
    </row>
    <row r="44" spans="1:5" ht="94.5">
      <c r="A44" s="154" t="s">
        <v>282</v>
      </c>
      <c r="B44" s="277" t="s">
        <v>348</v>
      </c>
      <c r="C44" s="365"/>
      <c r="D44" s="366"/>
      <c r="E44" s="335">
        <f>E45</f>
        <v>50000</v>
      </c>
    </row>
    <row r="45" spans="1:5" ht="39" customHeight="1">
      <c r="A45" s="371" t="s">
        <v>274</v>
      </c>
      <c r="B45" s="375" t="s">
        <v>348</v>
      </c>
      <c r="C45" s="365">
        <v>200</v>
      </c>
      <c r="D45" s="366"/>
      <c r="E45" s="336">
        <f>E46</f>
        <v>50000</v>
      </c>
    </row>
    <row r="46" spans="1:5">
      <c r="A46" s="376" t="s">
        <v>97</v>
      </c>
      <c r="B46" s="375" t="s">
        <v>348</v>
      </c>
      <c r="C46" s="365">
        <v>200</v>
      </c>
      <c r="D46" s="366" t="s">
        <v>98</v>
      </c>
      <c r="E46" s="336">
        <v>50000</v>
      </c>
    </row>
    <row r="47" spans="1:5" ht="47.25">
      <c r="A47" s="279" t="s">
        <v>515</v>
      </c>
      <c r="B47" s="277" t="s">
        <v>247</v>
      </c>
      <c r="C47" s="365"/>
      <c r="D47" s="366"/>
      <c r="E47" s="335">
        <f>E48</f>
        <v>8000</v>
      </c>
    </row>
    <row r="48" spans="1:5" ht="94.5">
      <c r="A48" s="154" t="s">
        <v>282</v>
      </c>
      <c r="B48" s="277" t="s">
        <v>324</v>
      </c>
      <c r="C48" s="365"/>
      <c r="D48" s="366"/>
      <c r="E48" s="335">
        <f>E49</f>
        <v>8000</v>
      </c>
    </row>
    <row r="49" spans="1:7" ht="31.5">
      <c r="A49" s="371" t="s">
        <v>274</v>
      </c>
      <c r="B49" s="375" t="s">
        <v>323</v>
      </c>
      <c r="C49" s="365">
        <v>200</v>
      </c>
      <c r="D49" s="366"/>
      <c r="E49" s="336">
        <f>E50</f>
        <v>8000</v>
      </c>
    </row>
    <row r="50" spans="1:7" ht="47.25">
      <c r="A50" s="268" t="s">
        <v>238</v>
      </c>
      <c r="B50" s="135" t="s">
        <v>324</v>
      </c>
      <c r="C50" s="365">
        <v>200</v>
      </c>
      <c r="D50" s="366" t="s">
        <v>88</v>
      </c>
      <c r="E50" s="336">
        <v>8000</v>
      </c>
    </row>
    <row r="51" spans="1:7">
      <c r="A51" s="279" t="s">
        <v>276</v>
      </c>
      <c r="B51" s="135" t="s">
        <v>257</v>
      </c>
      <c r="C51" s="365"/>
      <c r="D51" s="366"/>
      <c r="E51" s="336">
        <f>E52+E55</f>
        <v>259000</v>
      </c>
    </row>
    <row r="52" spans="1:7">
      <c r="A52" s="268" t="s">
        <v>418</v>
      </c>
      <c r="B52" s="135" t="s">
        <v>417</v>
      </c>
      <c r="C52" s="365"/>
      <c r="D52" s="366"/>
      <c r="E52" s="336">
        <f>E53</f>
        <v>200000</v>
      </c>
    </row>
    <row r="53" spans="1:7" ht="31.5">
      <c r="A53" s="371" t="s">
        <v>274</v>
      </c>
      <c r="B53" s="135" t="s">
        <v>419</v>
      </c>
      <c r="C53" s="365">
        <v>200</v>
      </c>
      <c r="D53" s="366"/>
      <c r="E53" s="336">
        <f>E54</f>
        <v>200000</v>
      </c>
    </row>
    <row r="54" spans="1:7" ht="31.5">
      <c r="A54" s="268" t="s">
        <v>468</v>
      </c>
      <c r="B54" s="135" t="s">
        <v>419</v>
      </c>
      <c r="C54" s="365">
        <v>200</v>
      </c>
      <c r="D54" s="366" t="s">
        <v>98</v>
      </c>
      <c r="E54" s="336">
        <v>200000</v>
      </c>
    </row>
    <row r="55" spans="1:7">
      <c r="A55" s="279" t="s">
        <v>276</v>
      </c>
      <c r="B55" s="135" t="s">
        <v>257</v>
      </c>
      <c r="C55" s="365"/>
      <c r="D55" s="366"/>
      <c r="E55" s="336">
        <f>E56</f>
        <v>59000</v>
      </c>
    </row>
    <row r="56" spans="1:7" ht="31.5">
      <c r="A56" s="268" t="s">
        <v>464</v>
      </c>
      <c r="B56" s="135" t="s">
        <v>421</v>
      </c>
      <c r="C56" s="365"/>
      <c r="D56" s="366"/>
      <c r="E56" s="336">
        <f>E57</f>
        <v>59000</v>
      </c>
    </row>
    <row r="57" spans="1:7" ht="31.5">
      <c r="A57" s="371" t="s">
        <v>274</v>
      </c>
      <c r="B57" s="135" t="s">
        <v>423</v>
      </c>
      <c r="C57" s="365">
        <v>200</v>
      </c>
      <c r="D57" s="366"/>
      <c r="E57" s="336">
        <f>E58</f>
        <v>59000</v>
      </c>
    </row>
    <row r="58" spans="1:7">
      <c r="A58" s="268" t="s">
        <v>462</v>
      </c>
      <c r="B58" s="135" t="s">
        <v>423</v>
      </c>
      <c r="C58" s="365">
        <v>200</v>
      </c>
      <c r="D58" s="366" t="s">
        <v>98</v>
      </c>
      <c r="E58" s="336">
        <v>59000</v>
      </c>
    </row>
    <row r="59" spans="1:7">
      <c r="A59" s="279" t="s">
        <v>276</v>
      </c>
      <c r="B59" s="146" t="s">
        <v>278</v>
      </c>
      <c r="C59" s="365"/>
      <c r="D59" s="366"/>
      <c r="E59" s="335">
        <f>E60</f>
        <v>114400</v>
      </c>
    </row>
    <row r="60" spans="1:7" ht="47.25">
      <c r="A60" s="377" t="s">
        <v>128</v>
      </c>
      <c r="B60" s="145" t="s">
        <v>249</v>
      </c>
      <c r="C60" s="362"/>
      <c r="D60" s="363"/>
      <c r="E60" s="335">
        <f>E61+E63</f>
        <v>114400</v>
      </c>
      <c r="F60" s="86"/>
      <c r="G60" s="87"/>
    </row>
    <row r="61" spans="1:7">
      <c r="A61" s="368" t="s">
        <v>130</v>
      </c>
      <c r="B61" s="141" t="s">
        <v>249</v>
      </c>
      <c r="C61" s="378">
        <v>100</v>
      </c>
      <c r="D61" s="379" t="s">
        <v>129</v>
      </c>
      <c r="E61" s="336">
        <v>106200</v>
      </c>
      <c r="F61" s="86"/>
      <c r="G61" s="87"/>
    </row>
    <row r="62" spans="1:7" ht="31.5">
      <c r="A62" s="371" t="s">
        <v>274</v>
      </c>
      <c r="B62" s="141" t="s">
        <v>249</v>
      </c>
      <c r="C62" s="378"/>
      <c r="D62" s="379"/>
      <c r="E62" s="338">
        <f>E63</f>
        <v>8200</v>
      </c>
      <c r="F62" s="86"/>
      <c r="G62" s="87"/>
    </row>
    <row r="63" spans="1:7">
      <c r="A63" s="368" t="s">
        <v>130</v>
      </c>
      <c r="B63" s="141" t="s">
        <v>249</v>
      </c>
      <c r="C63" s="378">
        <v>200</v>
      </c>
      <c r="D63" s="379" t="s">
        <v>129</v>
      </c>
      <c r="E63" s="338">
        <v>8200</v>
      </c>
      <c r="F63" s="86"/>
      <c r="G63" s="87"/>
    </row>
    <row r="64" spans="1:7">
      <c r="A64" s="380" t="s">
        <v>276</v>
      </c>
      <c r="B64" s="145" t="s">
        <v>260</v>
      </c>
      <c r="C64" s="362"/>
      <c r="D64" s="363"/>
      <c r="E64" s="381">
        <f>E65</f>
        <v>700</v>
      </c>
      <c r="F64" s="86"/>
      <c r="G64" s="87"/>
    </row>
    <row r="65" spans="1:7" ht="110.25">
      <c r="A65" s="382" t="s">
        <v>201</v>
      </c>
      <c r="B65" s="145" t="s">
        <v>248</v>
      </c>
      <c r="C65" s="270"/>
      <c r="D65" s="271"/>
      <c r="E65" s="335">
        <f>E66</f>
        <v>700</v>
      </c>
      <c r="F65" s="86"/>
      <c r="G65" s="87"/>
    </row>
    <row r="66" spans="1:7" ht="31.5">
      <c r="A66" s="371" t="s">
        <v>274</v>
      </c>
      <c r="B66" s="141" t="s">
        <v>248</v>
      </c>
      <c r="C66" s="365">
        <v>200</v>
      </c>
      <c r="D66" s="366"/>
      <c r="E66" s="336">
        <f>E67</f>
        <v>700</v>
      </c>
      <c r="F66" s="86"/>
      <c r="G66" s="87"/>
    </row>
    <row r="67" spans="1:7">
      <c r="A67" s="368" t="s">
        <v>187</v>
      </c>
      <c r="B67" s="141" t="s">
        <v>248</v>
      </c>
      <c r="C67" s="365">
        <v>200</v>
      </c>
      <c r="D67" s="366" t="s">
        <v>179</v>
      </c>
      <c r="E67" s="336">
        <v>700</v>
      </c>
      <c r="F67" s="86"/>
      <c r="G67" s="87"/>
    </row>
    <row r="68" spans="1:7">
      <c r="A68" s="380" t="s">
        <v>276</v>
      </c>
      <c r="B68" s="141" t="s">
        <v>421</v>
      </c>
      <c r="C68" s="365"/>
      <c r="D68" s="366"/>
      <c r="E68" s="336">
        <f>E69</f>
        <v>50000</v>
      </c>
      <c r="F68" s="86"/>
      <c r="G68" s="87"/>
    </row>
    <row r="69" spans="1:7" ht="31.5">
      <c r="A69" s="368" t="s">
        <v>464</v>
      </c>
      <c r="B69" s="141" t="s">
        <v>421</v>
      </c>
      <c r="C69" s="365"/>
      <c r="D69" s="366"/>
      <c r="E69" s="336">
        <f>E70</f>
        <v>50000</v>
      </c>
      <c r="F69" s="86"/>
      <c r="G69" s="87"/>
    </row>
    <row r="70" spans="1:7" ht="31.5">
      <c r="A70" s="371" t="s">
        <v>274</v>
      </c>
      <c r="B70" s="141" t="s">
        <v>465</v>
      </c>
      <c r="C70" s="365">
        <v>200</v>
      </c>
      <c r="D70" s="366"/>
      <c r="E70" s="336">
        <f>E71</f>
        <v>50000</v>
      </c>
      <c r="F70" s="86"/>
      <c r="G70" s="87"/>
    </row>
    <row r="71" spans="1:7">
      <c r="A71" s="368" t="s">
        <v>462</v>
      </c>
      <c r="B71" s="141"/>
      <c r="C71" s="365">
        <v>200</v>
      </c>
      <c r="D71" s="366" t="s">
        <v>179</v>
      </c>
      <c r="E71" s="336">
        <v>50000</v>
      </c>
      <c r="F71" s="86"/>
      <c r="G71" s="87"/>
    </row>
    <row r="72" spans="1:7" ht="31.5">
      <c r="A72" s="142" t="s">
        <v>117</v>
      </c>
      <c r="B72" s="146" t="s">
        <v>252</v>
      </c>
      <c r="C72" s="270"/>
      <c r="D72" s="271"/>
      <c r="E72" s="335">
        <f>E74</f>
        <v>598328.02</v>
      </c>
      <c r="F72" s="86"/>
      <c r="G72" s="87"/>
    </row>
    <row r="73" spans="1:7" ht="94.5">
      <c r="A73" s="154" t="s">
        <v>282</v>
      </c>
      <c r="B73" s="146" t="s">
        <v>325</v>
      </c>
      <c r="C73" s="270"/>
      <c r="D73" s="271"/>
      <c r="E73" s="335">
        <f>E74</f>
        <v>598328.02</v>
      </c>
      <c r="F73" s="86"/>
      <c r="G73" s="87"/>
    </row>
    <row r="74" spans="1:7">
      <c r="A74" s="368" t="s">
        <v>277</v>
      </c>
      <c r="B74" s="135" t="s">
        <v>325</v>
      </c>
      <c r="C74" s="365">
        <v>500</v>
      </c>
      <c r="D74" s="366"/>
      <c r="E74" s="336">
        <f>E75</f>
        <v>598328.02</v>
      </c>
      <c r="F74" s="86"/>
      <c r="G74" s="87"/>
    </row>
    <row r="75" spans="1:7" ht="47.25">
      <c r="A75" s="368" t="s">
        <v>81</v>
      </c>
      <c r="B75" s="135" t="s">
        <v>325</v>
      </c>
      <c r="C75" s="365">
        <v>500</v>
      </c>
      <c r="D75" s="366" t="s">
        <v>82</v>
      </c>
      <c r="E75" s="336">
        <v>598328.02</v>
      </c>
      <c r="F75" s="86"/>
      <c r="G75" s="87"/>
    </row>
    <row r="76" spans="1:7" hidden="1">
      <c r="A76" s="142" t="s">
        <v>385</v>
      </c>
      <c r="B76" s="146" t="s">
        <v>378</v>
      </c>
      <c r="C76" s="270"/>
      <c r="D76" s="271"/>
      <c r="E76" s="335">
        <f>E79+E82</f>
        <v>0</v>
      </c>
      <c r="F76" s="86"/>
      <c r="G76" s="87"/>
    </row>
    <row r="77" spans="1:7" ht="94.5" hidden="1">
      <c r="A77" s="154" t="s">
        <v>282</v>
      </c>
      <c r="B77" s="135" t="s">
        <v>377</v>
      </c>
      <c r="C77" s="365"/>
      <c r="D77" s="366"/>
      <c r="E77" s="336">
        <f>E78</f>
        <v>0</v>
      </c>
      <c r="F77" s="86"/>
      <c r="G77" s="87"/>
    </row>
    <row r="78" spans="1:7" ht="31.5" hidden="1">
      <c r="A78" s="371" t="s">
        <v>274</v>
      </c>
      <c r="B78" s="135" t="s">
        <v>377</v>
      </c>
      <c r="C78" s="365">
        <v>200</v>
      </c>
      <c r="D78" s="366"/>
      <c r="E78" s="336">
        <f>E79</f>
        <v>0</v>
      </c>
      <c r="F78" s="86"/>
      <c r="G78" s="87"/>
    </row>
    <row r="79" spans="1:7" hidden="1">
      <c r="A79" s="142" t="s">
        <v>384</v>
      </c>
      <c r="B79" s="146" t="s">
        <v>377</v>
      </c>
      <c r="C79" s="270">
        <v>200</v>
      </c>
      <c r="D79" s="271" t="s">
        <v>379</v>
      </c>
      <c r="E79" s="335">
        <v>0</v>
      </c>
      <c r="F79" s="86"/>
      <c r="G79" s="87"/>
    </row>
    <row r="80" spans="1:7" ht="94.5" hidden="1">
      <c r="A80" s="154" t="s">
        <v>282</v>
      </c>
      <c r="B80" s="135" t="s">
        <v>380</v>
      </c>
      <c r="C80" s="365"/>
      <c r="D80" s="366"/>
      <c r="E80" s="336">
        <f>E81</f>
        <v>0</v>
      </c>
      <c r="F80" s="86"/>
      <c r="G80" s="87"/>
    </row>
    <row r="81" spans="1:7" ht="31.5" hidden="1">
      <c r="A81" s="371" t="s">
        <v>274</v>
      </c>
      <c r="B81" s="135" t="s">
        <v>380</v>
      </c>
      <c r="C81" s="365">
        <v>200</v>
      </c>
      <c r="D81" s="366"/>
      <c r="E81" s="336">
        <f>E82</f>
        <v>0</v>
      </c>
      <c r="F81" s="86"/>
      <c r="G81" s="87"/>
    </row>
    <row r="82" spans="1:7" ht="15" hidden="1" customHeight="1">
      <c r="A82" s="142" t="s">
        <v>386</v>
      </c>
      <c r="B82" s="135" t="s">
        <v>380</v>
      </c>
      <c r="C82" s="270">
        <v>200</v>
      </c>
      <c r="D82" s="271" t="s">
        <v>379</v>
      </c>
      <c r="E82" s="335">
        <v>0</v>
      </c>
      <c r="F82" s="86"/>
      <c r="G82" s="87"/>
    </row>
    <row r="83" spans="1:7">
      <c r="A83" s="142" t="s">
        <v>262</v>
      </c>
      <c r="B83" s="146" t="s">
        <v>257</v>
      </c>
      <c r="C83" s="270"/>
      <c r="D83" s="271"/>
      <c r="E83" s="335"/>
      <c r="F83" s="86"/>
      <c r="G83" s="87"/>
    </row>
    <row r="84" spans="1:7" ht="31.5">
      <c r="A84" s="142" t="s">
        <v>279</v>
      </c>
      <c r="B84" s="135" t="s">
        <v>326</v>
      </c>
      <c r="C84" s="270"/>
      <c r="D84" s="271"/>
      <c r="E84" s="335">
        <f>E85</f>
        <v>5000</v>
      </c>
      <c r="F84" s="86"/>
      <c r="G84" s="87"/>
    </row>
    <row r="85" spans="1:7">
      <c r="A85" s="200" t="s">
        <v>280</v>
      </c>
      <c r="B85" s="135" t="s">
        <v>326</v>
      </c>
      <c r="C85" s="365">
        <v>800</v>
      </c>
      <c r="D85" s="366"/>
      <c r="E85" s="336">
        <f>E86</f>
        <v>5000</v>
      </c>
      <c r="F85" s="86"/>
      <c r="G85" s="87"/>
    </row>
    <row r="86" spans="1:7">
      <c r="A86" s="368" t="s">
        <v>83</v>
      </c>
      <c r="B86" s="135" t="s">
        <v>326</v>
      </c>
      <c r="C86" s="365">
        <v>800</v>
      </c>
      <c r="D86" s="366" t="s">
        <v>84</v>
      </c>
      <c r="E86" s="336">
        <v>5000</v>
      </c>
      <c r="F86" s="86"/>
      <c r="G86" s="87"/>
    </row>
    <row r="87" spans="1:7">
      <c r="A87" s="142" t="s">
        <v>115</v>
      </c>
      <c r="B87" s="146" t="s">
        <v>250</v>
      </c>
      <c r="C87" s="270">
        <v>100</v>
      </c>
      <c r="D87" s="271" t="s">
        <v>78</v>
      </c>
      <c r="E87" s="335">
        <f>E88</f>
        <v>746587.5</v>
      </c>
      <c r="F87" s="86"/>
      <c r="G87" s="87"/>
    </row>
    <row r="88" spans="1:7" ht="34.5" customHeight="1">
      <c r="A88" s="151" t="s">
        <v>275</v>
      </c>
      <c r="B88" s="135" t="s">
        <v>328</v>
      </c>
      <c r="C88" s="365"/>
      <c r="D88" s="366"/>
      <c r="E88" s="336">
        <f>E89</f>
        <v>746587.5</v>
      </c>
      <c r="F88" s="86"/>
      <c r="G88" s="87"/>
    </row>
    <row r="89" spans="1:7" ht="63">
      <c r="A89" s="200" t="s">
        <v>288</v>
      </c>
      <c r="B89" s="135" t="s">
        <v>328</v>
      </c>
      <c r="C89" s="365">
        <v>100</v>
      </c>
      <c r="D89" s="366" t="s">
        <v>78</v>
      </c>
      <c r="E89" s="336">
        <v>746587.5</v>
      </c>
      <c r="F89" s="86"/>
      <c r="G89" s="87"/>
    </row>
    <row r="90" spans="1:7" ht="47.25">
      <c r="A90" s="368" t="s">
        <v>79</v>
      </c>
      <c r="B90" s="146" t="s">
        <v>251</v>
      </c>
      <c r="C90" s="270"/>
      <c r="D90" s="271"/>
      <c r="E90" s="335">
        <f>E92+E94+E96</f>
        <v>3100643.98</v>
      </c>
      <c r="F90" s="88"/>
      <c r="G90" s="87"/>
    </row>
    <row r="91" spans="1:7" ht="35.25" customHeight="1">
      <c r="A91" s="302" t="s">
        <v>275</v>
      </c>
      <c r="B91" s="135" t="s">
        <v>329</v>
      </c>
      <c r="C91" s="365"/>
      <c r="D91" s="366"/>
      <c r="E91" s="336">
        <f>E92</f>
        <v>2600406.98</v>
      </c>
      <c r="G91" s="64"/>
    </row>
    <row r="92" spans="1:7" ht="63">
      <c r="A92" s="200" t="s">
        <v>288</v>
      </c>
      <c r="B92" s="135" t="s">
        <v>329</v>
      </c>
      <c r="C92" s="365">
        <v>100</v>
      </c>
      <c r="D92" s="366" t="s">
        <v>80</v>
      </c>
      <c r="E92" s="336">
        <v>2600406.98</v>
      </c>
      <c r="G92" s="64"/>
    </row>
    <row r="93" spans="1:7" ht="31.5">
      <c r="A93" s="151" t="s">
        <v>281</v>
      </c>
      <c r="B93" s="135" t="s">
        <v>330</v>
      </c>
      <c r="C93" s="365"/>
      <c r="D93" s="366"/>
      <c r="E93" s="336">
        <f>E94</f>
        <v>460237</v>
      </c>
      <c r="G93" s="64"/>
    </row>
    <row r="94" spans="1:7" ht="31.5">
      <c r="A94" s="371" t="s">
        <v>274</v>
      </c>
      <c r="B94" s="135" t="s">
        <v>330</v>
      </c>
      <c r="C94" s="365">
        <v>200</v>
      </c>
      <c r="D94" s="366" t="s">
        <v>80</v>
      </c>
      <c r="E94" s="336">
        <v>460237</v>
      </c>
      <c r="G94" s="64"/>
    </row>
    <row r="95" spans="1:7" ht="78.75">
      <c r="A95" s="303" t="s">
        <v>282</v>
      </c>
      <c r="B95" s="135" t="s">
        <v>331</v>
      </c>
      <c r="C95" s="365"/>
      <c r="D95" s="366"/>
      <c r="E95" s="336">
        <f>E96</f>
        <v>40000</v>
      </c>
      <c r="G95" s="64"/>
    </row>
    <row r="96" spans="1:7">
      <c r="A96" s="368" t="s">
        <v>280</v>
      </c>
      <c r="B96" s="135" t="s">
        <v>331</v>
      </c>
      <c r="C96" s="365">
        <v>800</v>
      </c>
      <c r="D96" s="366"/>
      <c r="E96" s="336">
        <f>E97</f>
        <v>40000</v>
      </c>
    </row>
    <row r="97" spans="1:5" ht="47.25">
      <c r="A97" s="368" t="s">
        <v>79</v>
      </c>
      <c r="B97" s="135" t="s">
        <v>331</v>
      </c>
      <c r="C97" s="365">
        <v>800</v>
      </c>
      <c r="D97" s="366" t="s">
        <v>80</v>
      </c>
      <c r="E97" s="336">
        <v>40000</v>
      </c>
    </row>
    <row r="98" spans="1:5">
      <c r="A98" s="142" t="s">
        <v>276</v>
      </c>
      <c r="B98" s="146" t="s">
        <v>257</v>
      </c>
      <c r="C98" s="270"/>
      <c r="D98" s="271"/>
      <c r="E98" s="335">
        <f>E99</f>
        <v>1528400</v>
      </c>
    </row>
    <row r="99" spans="1:5" ht="31.5">
      <c r="A99" s="142" t="s">
        <v>174</v>
      </c>
      <c r="B99" s="146" t="s">
        <v>253</v>
      </c>
      <c r="C99" s="270"/>
      <c r="D99" s="271"/>
      <c r="E99" s="335">
        <f>E100+E102+E105+E108</f>
        <v>1528400</v>
      </c>
    </row>
    <row r="100" spans="1:5" ht="47.25">
      <c r="A100" s="151" t="s">
        <v>283</v>
      </c>
      <c r="B100" s="146" t="s">
        <v>332</v>
      </c>
      <c r="C100" s="270"/>
      <c r="D100" s="271"/>
      <c r="E100" s="335">
        <f>E101</f>
        <v>996800</v>
      </c>
    </row>
    <row r="101" spans="1:5">
      <c r="A101" s="368" t="s">
        <v>105</v>
      </c>
      <c r="B101" s="135" t="s">
        <v>332</v>
      </c>
      <c r="C101" s="365">
        <v>100</v>
      </c>
      <c r="D101" s="366"/>
      <c r="E101" s="336">
        <v>996800</v>
      </c>
    </row>
    <row r="102" spans="1:5" ht="47.25">
      <c r="A102" s="200" t="s">
        <v>284</v>
      </c>
      <c r="B102" s="135" t="s">
        <v>333</v>
      </c>
      <c r="C102" s="365"/>
      <c r="D102" s="366"/>
      <c r="E102" s="336">
        <f>E103</f>
        <v>155000</v>
      </c>
    </row>
    <row r="103" spans="1:5" ht="31.5">
      <c r="A103" s="371" t="s">
        <v>274</v>
      </c>
      <c r="B103" s="135" t="s">
        <v>334</v>
      </c>
      <c r="C103" s="365">
        <v>200</v>
      </c>
      <c r="D103" s="366"/>
      <c r="E103" s="336">
        <f>E104</f>
        <v>155000</v>
      </c>
    </row>
    <row r="104" spans="1:5">
      <c r="A104" s="368" t="s">
        <v>105</v>
      </c>
      <c r="B104" s="135" t="s">
        <v>334</v>
      </c>
      <c r="C104" s="365">
        <v>200</v>
      </c>
      <c r="D104" s="366" t="s">
        <v>106</v>
      </c>
      <c r="E104" s="336">
        <v>155000</v>
      </c>
    </row>
    <row r="105" spans="1:5" ht="94.5">
      <c r="A105" s="304" t="s">
        <v>282</v>
      </c>
      <c r="B105" s="135" t="s">
        <v>335</v>
      </c>
      <c r="C105" s="365"/>
      <c r="D105" s="366"/>
      <c r="E105" s="336">
        <f>E106</f>
        <v>7000</v>
      </c>
    </row>
    <row r="106" spans="1:5">
      <c r="A106" s="305" t="s">
        <v>280</v>
      </c>
      <c r="B106" s="135" t="s">
        <v>335</v>
      </c>
      <c r="C106" s="365">
        <v>800</v>
      </c>
      <c r="D106" s="366"/>
      <c r="E106" s="336">
        <f>E107</f>
        <v>7000</v>
      </c>
    </row>
    <row r="107" spans="1:5">
      <c r="A107" s="368" t="s">
        <v>105</v>
      </c>
      <c r="B107" s="135" t="s">
        <v>335</v>
      </c>
      <c r="C107" s="365">
        <v>800</v>
      </c>
      <c r="D107" s="366" t="s">
        <v>106</v>
      </c>
      <c r="E107" s="336">
        <v>7000</v>
      </c>
    </row>
    <row r="108" spans="1:5">
      <c r="A108" s="142" t="s">
        <v>262</v>
      </c>
      <c r="B108" s="146" t="s">
        <v>257</v>
      </c>
      <c r="C108" s="365"/>
      <c r="D108" s="366"/>
      <c r="E108" s="335">
        <f>E109</f>
        <v>369600</v>
      </c>
    </row>
    <row r="109" spans="1:5" ht="31.5">
      <c r="A109" s="142" t="s">
        <v>170</v>
      </c>
      <c r="B109" s="146" t="s">
        <v>254</v>
      </c>
      <c r="C109" s="365"/>
      <c r="D109" s="366"/>
      <c r="E109" s="335">
        <f>E110+E112</f>
        <v>369600</v>
      </c>
    </row>
    <row r="110" spans="1:5" ht="47.25">
      <c r="A110" s="151" t="s">
        <v>283</v>
      </c>
      <c r="B110" s="135" t="s">
        <v>336</v>
      </c>
      <c r="C110" s="365"/>
      <c r="D110" s="366"/>
      <c r="E110" s="335">
        <f>E111</f>
        <v>365600</v>
      </c>
    </row>
    <row r="111" spans="1:5">
      <c r="A111" s="368" t="s">
        <v>171</v>
      </c>
      <c r="B111" s="135" t="s">
        <v>336</v>
      </c>
      <c r="C111" s="365">
        <v>100</v>
      </c>
      <c r="D111" s="366" t="s">
        <v>106</v>
      </c>
      <c r="E111" s="336">
        <v>365600</v>
      </c>
    </row>
    <row r="112" spans="1:5" ht="47.25">
      <c r="A112" s="200" t="s">
        <v>284</v>
      </c>
      <c r="B112" s="135" t="s">
        <v>337</v>
      </c>
      <c r="C112" s="365"/>
      <c r="D112" s="366"/>
      <c r="E112" s="336">
        <f>E113</f>
        <v>4000</v>
      </c>
    </row>
    <row r="113" spans="1:5" ht="31.5">
      <c r="A113" s="371" t="s">
        <v>274</v>
      </c>
      <c r="B113" s="135" t="s">
        <v>337</v>
      </c>
      <c r="C113" s="365">
        <v>200</v>
      </c>
      <c r="D113" s="366"/>
      <c r="E113" s="336">
        <f>E114</f>
        <v>4000</v>
      </c>
    </row>
    <row r="114" spans="1:5">
      <c r="A114" s="368" t="s">
        <v>171</v>
      </c>
      <c r="B114" s="135" t="s">
        <v>337</v>
      </c>
      <c r="C114" s="365">
        <v>200</v>
      </c>
      <c r="D114" s="366" t="s">
        <v>106</v>
      </c>
      <c r="E114" s="336">
        <v>4000</v>
      </c>
    </row>
    <row r="115" spans="1:5">
      <c r="A115" s="142" t="s">
        <v>262</v>
      </c>
      <c r="B115" s="146" t="s">
        <v>257</v>
      </c>
      <c r="C115" s="365"/>
      <c r="D115" s="366"/>
      <c r="E115" s="335">
        <f>E116</f>
        <v>760180.82</v>
      </c>
    </row>
    <row r="116" spans="1:5" ht="63">
      <c r="A116" s="279" t="s">
        <v>184</v>
      </c>
      <c r="B116" s="146" t="s">
        <v>255</v>
      </c>
      <c r="C116" s="270"/>
      <c r="D116" s="271"/>
      <c r="E116" s="335">
        <f>E117</f>
        <v>760180.82</v>
      </c>
    </row>
    <row r="117" spans="1:5">
      <c r="A117" s="306" t="s">
        <v>182</v>
      </c>
      <c r="B117" s="146"/>
      <c r="C117" s="270"/>
      <c r="D117" s="271"/>
      <c r="E117" s="335">
        <f>E118+E120+E123</f>
        <v>760180.82</v>
      </c>
    </row>
    <row r="118" spans="1:5" ht="47.25">
      <c r="A118" s="151" t="s">
        <v>283</v>
      </c>
      <c r="B118" s="135" t="s">
        <v>338</v>
      </c>
      <c r="C118" s="270"/>
      <c r="D118" s="271"/>
      <c r="E118" s="335">
        <f>E119</f>
        <v>753180.82</v>
      </c>
    </row>
    <row r="119" spans="1:5">
      <c r="A119" s="307" t="s">
        <v>182</v>
      </c>
      <c r="B119" s="375" t="s">
        <v>338</v>
      </c>
      <c r="C119" s="365">
        <v>100</v>
      </c>
      <c r="D119" s="366" t="s">
        <v>183</v>
      </c>
      <c r="E119" s="336">
        <v>753180.82</v>
      </c>
    </row>
    <row r="120" spans="1:5" ht="47.25">
      <c r="A120" s="200" t="s">
        <v>284</v>
      </c>
      <c r="B120" s="135" t="s">
        <v>339</v>
      </c>
      <c r="C120" s="365"/>
      <c r="D120" s="366"/>
      <c r="E120" s="336">
        <f>E121</f>
        <v>4000</v>
      </c>
    </row>
    <row r="121" spans="1:5" ht="31.5">
      <c r="A121" s="371" t="s">
        <v>274</v>
      </c>
      <c r="B121" s="135" t="s">
        <v>339</v>
      </c>
      <c r="C121" s="365">
        <v>200</v>
      </c>
      <c r="D121" s="366"/>
      <c r="E121" s="336">
        <f>E122</f>
        <v>4000</v>
      </c>
    </row>
    <row r="122" spans="1:5">
      <c r="A122" s="307" t="s">
        <v>182</v>
      </c>
      <c r="B122" s="135" t="s">
        <v>339</v>
      </c>
      <c r="C122" s="365">
        <v>200</v>
      </c>
      <c r="D122" s="366" t="s">
        <v>183</v>
      </c>
      <c r="E122" s="336">
        <v>4000</v>
      </c>
    </row>
    <row r="123" spans="1:5" ht="94.5">
      <c r="A123" s="304" t="s">
        <v>282</v>
      </c>
      <c r="B123" s="135" t="s">
        <v>340</v>
      </c>
      <c r="C123" s="365"/>
      <c r="D123" s="366"/>
      <c r="E123" s="336">
        <f>E124</f>
        <v>3000</v>
      </c>
    </row>
    <row r="124" spans="1:5">
      <c r="A124" s="368" t="s">
        <v>280</v>
      </c>
      <c r="B124" s="135" t="s">
        <v>340</v>
      </c>
      <c r="C124" s="365">
        <v>800</v>
      </c>
      <c r="D124" s="366"/>
      <c r="E124" s="336">
        <f>E125</f>
        <v>3000</v>
      </c>
    </row>
    <row r="125" spans="1:5">
      <c r="A125" s="307" t="s">
        <v>182</v>
      </c>
      <c r="B125" s="135" t="s">
        <v>340</v>
      </c>
      <c r="C125" s="365">
        <v>800</v>
      </c>
      <c r="D125" s="366" t="s">
        <v>183</v>
      </c>
      <c r="E125" s="336">
        <v>3000</v>
      </c>
    </row>
    <row r="126" spans="1:5">
      <c r="A126" s="232" t="s">
        <v>89</v>
      </c>
      <c r="B126" s="146"/>
      <c r="C126" s="270"/>
      <c r="D126" s="271"/>
      <c r="E126" s="335">
        <f>E127+E130+E133</f>
        <v>781000</v>
      </c>
    </row>
    <row r="127" spans="1:5" ht="47.25">
      <c r="A127" s="151" t="s">
        <v>283</v>
      </c>
      <c r="B127" s="135" t="s">
        <v>353</v>
      </c>
      <c r="C127" s="365"/>
      <c r="D127" s="366"/>
      <c r="E127" s="336">
        <f>E128</f>
        <v>600000</v>
      </c>
    </row>
    <row r="128" spans="1:5" ht="63">
      <c r="A128" s="200" t="s">
        <v>288</v>
      </c>
      <c r="B128" s="375" t="s">
        <v>353</v>
      </c>
      <c r="C128" s="365">
        <v>100</v>
      </c>
      <c r="D128" s="366"/>
      <c r="E128" s="336">
        <f>E129</f>
        <v>600000</v>
      </c>
    </row>
    <row r="129" spans="1:5">
      <c r="A129" s="236" t="s">
        <v>89</v>
      </c>
      <c r="B129" s="375" t="s">
        <v>353</v>
      </c>
      <c r="C129" s="365">
        <v>100</v>
      </c>
      <c r="D129" s="366" t="s">
        <v>90</v>
      </c>
      <c r="E129" s="336">
        <v>600000</v>
      </c>
    </row>
    <row r="130" spans="1:5" ht="47.25">
      <c r="A130" s="200" t="s">
        <v>284</v>
      </c>
      <c r="B130" s="135" t="s">
        <v>339</v>
      </c>
      <c r="C130" s="365"/>
      <c r="D130" s="366"/>
      <c r="E130" s="336">
        <f>E131</f>
        <v>180000</v>
      </c>
    </row>
    <row r="131" spans="1:5" ht="31.5">
      <c r="A131" s="371" t="s">
        <v>274</v>
      </c>
      <c r="B131" s="135" t="s">
        <v>339</v>
      </c>
      <c r="C131" s="365">
        <v>200</v>
      </c>
      <c r="D131" s="366"/>
      <c r="E131" s="336">
        <f>E132</f>
        <v>180000</v>
      </c>
    </row>
    <row r="132" spans="1:5">
      <c r="A132" s="236" t="s">
        <v>89</v>
      </c>
      <c r="B132" s="135" t="s">
        <v>339</v>
      </c>
      <c r="C132" s="365">
        <v>200</v>
      </c>
      <c r="D132" s="366" t="s">
        <v>90</v>
      </c>
      <c r="E132" s="336">
        <v>180000</v>
      </c>
    </row>
    <row r="133" spans="1:5" ht="94.5">
      <c r="A133" s="304" t="s">
        <v>282</v>
      </c>
      <c r="B133" s="135" t="s">
        <v>466</v>
      </c>
      <c r="C133" s="365"/>
      <c r="D133" s="366"/>
      <c r="E133" s="336">
        <v>1000</v>
      </c>
    </row>
    <row r="134" spans="1:5">
      <c r="A134" s="236" t="s">
        <v>280</v>
      </c>
      <c r="B134" s="135" t="s">
        <v>466</v>
      </c>
      <c r="C134" s="365">
        <v>800</v>
      </c>
      <c r="D134" s="366"/>
      <c r="E134" s="336">
        <v>1000</v>
      </c>
    </row>
    <row r="135" spans="1:5">
      <c r="A135" s="236" t="s">
        <v>467</v>
      </c>
      <c r="B135" s="135" t="s">
        <v>466</v>
      </c>
      <c r="C135" s="365">
        <v>800</v>
      </c>
      <c r="D135" s="366" t="s">
        <v>90</v>
      </c>
      <c r="E135" s="336">
        <v>1000</v>
      </c>
    </row>
    <row r="136" spans="1:5">
      <c r="A136" s="232" t="s">
        <v>93</v>
      </c>
      <c r="B136" s="146"/>
      <c r="C136" s="270"/>
      <c r="D136" s="271"/>
      <c r="E136" s="335">
        <f>E137+E140</f>
        <v>321300</v>
      </c>
    </row>
    <row r="137" spans="1:5" ht="47.25">
      <c r="A137" s="151" t="s">
        <v>283</v>
      </c>
      <c r="B137" s="135" t="s">
        <v>353</v>
      </c>
      <c r="C137" s="365"/>
      <c r="D137" s="366"/>
      <c r="E137" s="336">
        <f>E138</f>
        <v>160300</v>
      </c>
    </row>
    <row r="138" spans="1:5" ht="63">
      <c r="A138" s="200" t="s">
        <v>288</v>
      </c>
      <c r="B138" s="375" t="s">
        <v>353</v>
      </c>
      <c r="C138" s="365">
        <v>100</v>
      </c>
      <c r="D138" s="366"/>
      <c r="E138" s="336">
        <f>E139</f>
        <v>160300</v>
      </c>
    </row>
    <row r="139" spans="1:5">
      <c r="A139" s="236" t="s">
        <v>93</v>
      </c>
      <c r="B139" s="375" t="s">
        <v>353</v>
      </c>
      <c r="C139" s="365">
        <v>100</v>
      </c>
      <c r="D139" s="366" t="s">
        <v>94</v>
      </c>
      <c r="E139" s="336">
        <v>160300</v>
      </c>
    </row>
    <row r="140" spans="1:5" ht="47.25">
      <c r="A140" s="200" t="s">
        <v>284</v>
      </c>
      <c r="B140" s="135" t="s">
        <v>339</v>
      </c>
      <c r="C140" s="365"/>
      <c r="D140" s="366"/>
      <c r="E140" s="336">
        <f>E141</f>
        <v>161000</v>
      </c>
    </row>
    <row r="141" spans="1:5" ht="31.5">
      <c r="A141" s="371" t="s">
        <v>274</v>
      </c>
      <c r="B141" s="135" t="s">
        <v>339</v>
      </c>
      <c r="C141" s="365">
        <v>200</v>
      </c>
      <c r="D141" s="366"/>
      <c r="E141" s="336">
        <f>E142</f>
        <v>161000</v>
      </c>
    </row>
    <row r="142" spans="1:5">
      <c r="A142" s="236" t="s">
        <v>93</v>
      </c>
      <c r="B142" s="135" t="s">
        <v>339</v>
      </c>
      <c r="C142" s="365">
        <v>200</v>
      </c>
      <c r="D142" s="366" t="s">
        <v>94</v>
      </c>
      <c r="E142" s="336">
        <v>161000</v>
      </c>
    </row>
    <row r="143" spans="1:5">
      <c r="A143" s="236" t="s">
        <v>280</v>
      </c>
      <c r="B143" s="135" t="s">
        <v>340</v>
      </c>
      <c r="C143" s="365">
        <v>800</v>
      </c>
      <c r="D143" s="366"/>
      <c r="E143" s="335">
        <f>E144</f>
        <v>1000</v>
      </c>
    </row>
    <row r="144" spans="1:5">
      <c r="A144" s="236" t="s">
        <v>467</v>
      </c>
      <c r="B144" s="135" t="s">
        <v>340</v>
      </c>
      <c r="C144" s="365">
        <v>800</v>
      </c>
      <c r="D144" s="366" t="s">
        <v>94</v>
      </c>
      <c r="E144" s="336">
        <v>1000</v>
      </c>
    </row>
    <row r="145" spans="1:5">
      <c r="A145" s="383" t="s">
        <v>118</v>
      </c>
      <c r="B145" s="145" t="s">
        <v>256</v>
      </c>
      <c r="C145" s="362"/>
      <c r="D145" s="363"/>
      <c r="E145" s="381">
        <f>E147</f>
        <v>5000</v>
      </c>
    </row>
    <row r="146" spans="1:5" ht="94.5">
      <c r="A146" s="304" t="s">
        <v>282</v>
      </c>
      <c r="B146" s="145" t="s">
        <v>347</v>
      </c>
      <c r="C146" s="362"/>
      <c r="D146" s="363"/>
      <c r="E146" s="381">
        <f>E147</f>
        <v>5000</v>
      </c>
    </row>
    <row r="147" spans="1:5" ht="31.5">
      <c r="A147" s="371" t="s">
        <v>274</v>
      </c>
      <c r="B147" s="135" t="s">
        <v>347</v>
      </c>
      <c r="C147" s="365">
        <v>200</v>
      </c>
      <c r="D147" s="366"/>
      <c r="E147" s="336">
        <f>E148</f>
        <v>5000</v>
      </c>
    </row>
    <row r="148" spans="1:5">
      <c r="A148" s="368" t="s">
        <v>126</v>
      </c>
      <c r="B148" s="135" t="s">
        <v>347</v>
      </c>
      <c r="C148" s="365">
        <v>200</v>
      </c>
      <c r="D148" s="366" t="s">
        <v>125</v>
      </c>
      <c r="E148" s="336">
        <v>5000</v>
      </c>
    </row>
    <row r="149" spans="1:5" ht="31.5">
      <c r="A149" s="142" t="s">
        <v>285</v>
      </c>
      <c r="B149" s="146" t="s">
        <v>258</v>
      </c>
      <c r="C149" s="270"/>
      <c r="D149" s="271"/>
      <c r="E149" s="335">
        <f>E151</f>
        <v>3000</v>
      </c>
    </row>
    <row r="150" spans="1:5" ht="47.25">
      <c r="A150" s="302" t="s">
        <v>270</v>
      </c>
      <c r="B150" s="135" t="s">
        <v>341</v>
      </c>
      <c r="C150" s="270"/>
      <c r="D150" s="271"/>
      <c r="E150" s="335">
        <f>E151</f>
        <v>3000</v>
      </c>
    </row>
    <row r="151" spans="1:5" ht="31.5">
      <c r="A151" s="371" t="s">
        <v>274</v>
      </c>
      <c r="B151" s="135" t="s">
        <v>341</v>
      </c>
      <c r="C151" s="365">
        <v>200</v>
      </c>
      <c r="D151" s="366"/>
      <c r="E151" s="336">
        <f>E152</f>
        <v>3000</v>
      </c>
    </row>
    <row r="152" spans="1:5" ht="31.5">
      <c r="A152" s="368" t="s">
        <v>87</v>
      </c>
      <c r="B152" s="135" t="s">
        <v>341</v>
      </c>
      <c r="C152" s="365">
        <v>200</v>
      </c>
      <c r="D152" s="366" t="s">
        <v>88</v>
      </c>
      <c r="E152" s="336">
        <v>3000</v>
      </c>
    </row>
    <row r="153" spans="1:5" ht="31.5">
      <c r="A153" s="142" t="s">
        <v>119</v>
      </c>
      <c r="B153" s="146" t="s">
        <v>267</v>
      </c>
      <c r="C153" s="270"/>
      <c r="D153" s="271"/>
      <c r="E153" s="335">
        <f>E154</f>
        <v>410000</v>
      </c>
    </row>
    <row r="154" spans="1:5" ht="94.5">
      <c r="A154" s="304" t="s">
        <v>282</v>
      </c>
      <c r="B154" s="146" t="s">
        <v>342</v>
      </c>
      <c r="C154" s="270"/>
      <c r="D154" s="271"/>
      <c r="E154" s="335">
        <f>E155</f>
        <v>410000</v>
      </c>
    </row>
    <row r="155" spans="1:5" ht="31.5">
      <c r="A155" s="371" t="s">
        <v>274</v>
      </c>
      <c r="B155" s="135" t="s">
        <v>342</v>
      </c>
      <c r="C155" s="365">
        <v>200</v>
      </c>
      <c r="D155" s="366"/>
      <c r="E155" s="336">
        <f>E156</f>
        <v>410000</v>
      </c>
    </row>
    <row r="156" spans="1:5">
      <c r="A156" s="368" t="s">
        <v>110</v>
      </c>
      <c r="B156" s="135" t="s">
        <v>342</v>
      </c>
      <c r="C156" s="365">
        <v>200</v>
      </c>
      <c r="D156" s="366" t="s">
        <v>111</v>
      </c>
      <c r="E156" s="336">
        <v>410000</v>
      </c>
    </row>
    <row r="157" spans="1:5" ht="94.5" hidden="1">
      <c r="A157" s="304" t="s">
        <v>282</v>
      </c>
      <c r="B157" s="135" t="s">
        <v>342</v>
      </c>
      <c r="C157" s="365"/>
      <c r="D157" s="366"/>
      <c r="E157" s="336">
        <v>0</v>
      </c>
    </row>
    <row r="158" spans="1:5" ht="31.5" hidden="1">
      <c r="A158" s="371" t="s">
        <v>274</v>
      </c>
      <c r="B158" s="135" t="s">
        <v>342</v>
      </c>
      <c r="C158" s="365"/>
      <c r="D158" s="366"/>
      <c r="E158" s="336">
        <v>0</v>
      </c>
    </row>
    <row r="159" spans="1:5" ht="31.5" hidden="1">
      <c r="A159" s="368" t="s">
        <v>87</v>
      </c>
      <c r="B159" s="135" t="s">
        <v>342</v>
      </c>
      <c r="C159" s="365">
        <v>200</v>
      </c>
      <c r="D159" s="366" t="s">
        <v>111</v>
      </c>
      <c r="E159" s="336">
        <v>0</v>
      </c>
    </row>
    <row r="160" spans="1:5" ht="31.5">
      <c r="A160" s="142" t="s">
        <v>120</v>
      </c>
      <c r="B160" s="146" t="s">
        <v>266</v>
      </c>
      <c r="C160" s="270"/>
      <c r="D160" s="271"/>
      <c r="E160" s="335">
        <f>E161</f>
        <v>5000</v>
      </c>
    </row>
    <row r="161" spans="1:5" ht="94.5">
      <c r="A161" s="304" t="s">
        <v>282</v>
      </c>
      <c r="B161" s="146" t="s">
        <v>343</v>
      </c>
      <c r="C161" s="270"/>
      <c r="D161" s="271"/>
      <c r="E161" s="335">
        <f>E162</f>
        <v>5000</v>
      </c>
    </row>
    <row r="162" spans="1:5" ht="31.5">
      <c r="A162" s="371" t="s">
        <v>274</v>
      </c>
      <c r="B162" s="135" t="s">
        <v>344</v>
      </c>
      <c r="C162" s="365">
        <v>200</v>
      </c>
      <c r="D162" s="366"/>
      <c r="E162" s="336">
        <f>E163</f>
        <v>5000</v>
      </c>
    </row>
    <row r="163" spans="1:5">
      <c r="A163" s="368" t="s">
        <v>110</v>
      </c>
      <c r="B163" s="135" t="s">
        <v>344</v>
      </c>
      <c r="C163" s="365">
        <v>200</v>
      </c>
      <c r="D163" s="366" t="s">
        <v>111</v>
      </c>
      <c r="E163" s="336">
        <v>5000</v>
      </c>
    </row>
    <row r="164" spans="1:5" ht="31.5">
      <c r="A164" s="142" t="s">
        <v>272</v>
      </c>
      <c r="B164" s="146" t="s">
        <v>271</v>
      </c>
      <c r="C164" s="270"/>
      <c r="D164" s="271"/>
      <c r="E164" s="335">
        <f>E166</f>
        <v>30000</v>
      </c>
    </row>
    <row r="165" spans="1:5" ht="94.5">
      <c r="A165" s="304" t="s">
        <v>282</v>
      </c>
      <c r="B165" s="146" t="s">
        <v>345</v>
      </c>
      <c r="C165" s="270"/>
      <c r="D165" s="271"/>
      <c r="E165" s="335">
        <f>E166</f>
        <v>30000</v>
      </c>
    </row>
    <row r="166" spans="1:5" ht="31.5">
      <c r="A166" s="371" t="s">
        <v>274</v>
      </c>
      <c r="B166" s="135" t="s">
        <v>345</v>
      </c>
      <c r="C166" s="365">
        <v>200</v>
      </c>
      <c r="D166" s="366"/>
      <c r="E166" s="336">
        <f>E167</f>
        <v>30000</v>
      </c>
    </row>
    <row r="167" spans="1:5">
      <c r="A167" s="368" t="s">
        <v>110</v>
      </c>
      <c r="B167" s="135" t="s">
        <v>345</v>
      </c>
      <c r="C167" s="365">
        <v>200</v>
      </c>
      <c r="D167" s="366" t="s">
        <v>111</v>
      </c>
      <c r="E167" s="336">
        <v>30000</v>
      </c>
    </row>
    <row r="168" spans="1:5" ht="31.5">
      <c r="A168" s="142" t="s">
        <v>172</v>
      </c>
      <c r="B168" s="146" t="s">
        <v>268</v>
      </c>
      <c r="C168" s="270"/>
      <c r="D168" s="271"/>
      <c r="E168" s="335">
        <f>E169</f>
        <v>6000</v>
      </c>
    </row>
    <row r="169" spans="1:5" ht="94.5">
      <c r="A169" s="304" t="s">
        <v>282</v>
      </c>
      <c r="B169" s="384" t="s">
        <v>346</v>
      </c>
      <c r="C169" s="270"/>
      <c r="D169" s="271"/>
      <c r="E169" s="335">
        <f>E170</f>
        <v>6000</v>
      </c>
    </row>
    <row r="170" spans="1:5">
      <c r="A170" s="385" t="s">
        <v>519</v>
      </c>
      <c r="B170" s="135" t="s">
        <v>346</v>
      </c>
      <c r="C170" s="365">
        <v>200</v>
      </c>
      <c r="D170" s="366" t="s">
        <v>102</v>
      </c>
      <c r="E170" s="336">
        <v>6000</v>
      </c>
    </row>
    <row r="171" spans="1:5">
      <c r="A171" s="386" t="s">
        <v>406</v>
      </c>
      <c r="B171" s="375" t="s">
        <v>257</v>
      </c>
      <c r="C171" s="365"/>
      <c r="D171" s="366" t="s">
        <v>409</v>
      </c>
      <c r="E171" s="336">
        <f>E172</f>
        <v>144000</v>
      </c>
    </row>
    <row r="172" spans="1:5">
      <c r="A172" s="310" t="s">
        <v>407</v>
      </c>
      <c r="B172" s="375" t="s">
        <v>258</v>
      </c>
      <c r="C172" s="365">
        <v>320</v>
      </c>
      <c r="D172" s="366" t="s">
        <v>409</v>
      </c>
      <c r="E172" s="336">
        <f>E173</f>
        <v>144000</v>
      </c>
    </row>
    <row r="173" spans="1:5" ht="31.5">
      <c r="A173" s="310" t="s">
        <v>471</v>
      </c>
      <c r="B173" s="375" t="s">
        <v>496</v>
      </c>
      <c r="C173" s="365">
        <v>321</v>
      </c>
      <c r="D173" s="366" t="s">
        <v>409</v>
      </c>
      <c r="E173" s="336">
        <f>E174</f>
        <v>144000</v>
      </c>
    </row>
    <row r="174" spans="1:5" ht="31.5">
      <c r="A174" s="310" t="s">
        <v>472</v>
      </c>
      <c r="B174" s="375" t="s">
        <v>496</v>
      </c>
      <c r="C174" s="365">
        <v>321</v>
      </c>
      <c r="D174" s="366" t="s">
        <v>409</v>
      </c>
      <c r="E174" s="336">
        <v>144000</v>
      </c>
    </row>
    <row r="175" spans="1:5">
      <c r="A175" s="142" t="s">
        <v>109</v>
      </c>
      <c r="B175" s="146"/>
      <c r="C175" s="270"/>
      <c r="D175" s="271"/>
      <c r="E175" s="345">
        <f>E12+E16+E20+E24+E28+E32+E39+E43+E47+E59+E64+E68+E72+E84+E87+E90+E98+E116+E126+E136+E145+E149+E153+E168+E51+E171+E36+E164+E160+E143</f>
        <v>12677693.41</v>
      </c>
    </row>
    <row r="176" spans="1:5">
      <c r="A176" s="380"/>
      <c r="B176" s="405"/>
      <c r="C176" s="405"/>
      <c r="D176" s="406"/>
      <c r="E176" s="407"/>
    </row>
    <row r="177" spans="1:5">
      <c r="A177" s="380"/>
      <c r="B177" s="405"/>
      <c r="C177" s="405"/>
      <c r="D177" s="406"/>
      <c r="E177" s="407"/>
    </row>
    <row r="178" spans="1:5">
      <c r="A178" s="311"/>
      <c r="B178" s="311"/>
      <c r="C178" s="311"/>
      <c r="D178" s="312"/>
      <c r="E178" s="313"/>
    </row>
    <row r="179" spans="1:5">
      <c r="A179" s="30" t="s">
        <v>497</v>
      </c>
      <c r="B179" s="311"/>
      <c r="C179" s="311"/>
      <c r="D179" s="312"/>
      <c r="E179" s="30" t="s">
        <v>498</v>
      </c>
    </row>
  </sheetData>
  <mergeCells count="2">
    <mergeCell ref="A6:E6"/>
    <mergeCell ref="A7:F7"/>
  </mergeCells>
  <pageMargins left="0.7" right="0.7" top="0.75" bottom="0.75" header="0.3" footer="0.3"/>
  <pageSetup paperSize="9" scale="6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9</vt:i4>
      </vt:variant>
    </vt:vector>
  </HeadingPairs>
  <TitlesOfParts>
    <vt:vector size="25" baseType="lpstr">
      <vt:lpstr>приложение 1</vt:lpstr>
      <vt:lpstr>1</vt:lpstr>
      <vt:lpstr>Приложение 3-2018-2019 </vt:lpstr>
      <vt:lpstr>Пр 4 2017</vt:lpstr>
      <vt:lpstr>Пр 5</vt:lpstr>
      <vt:lpstr>ПР6</vt:lpstr>
      <vt:lpstr>7</vt:lpstr>
      <vt:lpstr>Пр 8 </vt:lpstr>
      <vt:lpstr>9</vt:lpstr>
      <vt:lpstr>пр 10-1</vt:lpstr>
      <vt:lpstr>11</vt:lpstr>
      <vt:lpstr>13</vt:lpstr>
      <vt:lpstr>ПР 12</vt:lpstr>
      <vt:lpstr>ПР14</vt:lpstr>
      <vt:lpstr>ПР15</vt:lpstr>
      <vt:lpstr>Лист2</vt:lpstr>
      <vt:lpstr>'1'!Область_печати</vt:lpstr>
      <vt:lpstr>'13'!Область_печати</vt:lpstr>
      <vt:lpstr>'пр 10-1'!Область_печати</vt:lpstr>
      <vt:lpstr>'ПР 12'!Область_печати</vt:lpstr>
      <vt:lpstr>'Пр 4 2017'!Область_печати</vt:lpstr>
      <vt:lpstr>'Пр 5'!Область_печати</vt:lpstr>
      <vt:lpstr>ПР6!Область_печати</vt:lpstr>
      <vt:lpstr>'приложение 1'!Область_печати</vt:lpstr>
      <vt:lpstr>'Приложение 3-2018-2019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2013-12-02T10:34:34Z</cp:lastPrinted>
  <dcterms:created xsi:type="dcterms:W3CDTF">2006-09-16T00:00:00Z</dcterms:created>
  <dcterms:modified xsi:type="dcterms:W3CDTF">2018-06-18T08:59:03Z</dcterms:modified>
</cp:coreProperties>
</file>