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3780" windowWidth="5880" windowHeight="3675" activeTab="5"/>
  </bookViews>
  <sheets>
    <sheet name="П1" sheetId="2" r:id="rId1"/>
    <sheet name="П5" sheetId="3" r:id="rId2"/>
    <sheet name="П7" sheetId="26" r:id="rId3"/>
    <sheet name="П9" sheetId="11" r:id="rId4"/>
    <sheet name="П11" sheetId="22" r:id="rId5"/>
    <sheet name="Лист1" sheetId="27" r:id="rId6"/>
  </sheets>
  <definedNames>
    <definedName name="_xlnm.Print_Area" localSheetId="0">П1!$A$1:$C$55</definedName>
    <definedName name="_xlnm.Print_Area" localSheetId="4">П11!$A$1:$E$41</definedName>
    <definedName name="_xlnm.Print_Area" localSheetId="2">П7!$A$1:$E$184</definedName>
    <definedName name="_xlnm.Print_Area" localSheetId="3">П9!$A$1:$G$188</definedName>
  </definedNames>
  <calcPr calcId="125725"/>
</workbook>
</file>

<file path=xl/calcChain.xml><?xml version="1.0" encoding="utf-8"?>
<calcChain xmlns="http://schemas.openxmlformats.org/spreadsheetml/2006/main">
  <c r="E182" i="26"/>
  <c r="E63"/>
  <c r="C38" i="2"/>
  <c r="C37" s="1"/>
  <c r="E129" i="26"/>
  <c r="E92"/>
  <c r="E11"/>
  <c r="E166"/>
  <c r="E159"/>
  <c r="E149"/>
  <c r="E93"/>
  <c r="E169"/>
  <c r="E168" s="1"/>
  <c r="E167" s="1"/>
  <c r="E161"/>
  <c r="E160" s="1"/>
  <c r="E153"/>
  <c r="E154"/>
  <c r="E151"/>
  <c r="E150" s="1"/>
  <c r="E116"/>
  <c r="E117"/>
  <c r="E114"/>
  <c r="E106"/>
  <c r="E107"/>
  <c r="E104"/>
  <c r="E103" s="1"/>
  <c r="E60"/>
  <c r="E59" s="1"/>
  <c r="E56"/>
  <c r="E57"/>
  <c r="C20" i="3"/>
  <c r="E20" s="1"/>
  <c r="C23"/>
  <c r="F39" i="11"/>
  <c r="F79"/>
  <c r="F81"/>
  <c r="F78" s="1"/>
  <c r="F77" s="1"/>
  <c r="F76" s="1"/>
  <c r="F65" s="1"/>
  <c r="F95"/>
  <c r="F94" s="1"/>
  <c r="F113"/>
  <c r="F115"/>
  <c r="F152"/>
  <c r="F153"/>
  <c r="F154"/>
  <c r="F155"/>
  <c r="F156"/>
  <c r="F162"/>
  <c r="F176"/>
  <c r="F175" s="1"/>
  <c r="F174" s="1"/>
  <c r="F173" s="1"/>
  <c r="F17"/>
  <c r="F16" s="1"/>
  <c r="F15" s="1"/>
  <c r="F18"/>
  <c r="F23"/>
  <c r="F85"/>
  <c r="F86"/>
  <c r="F87"/>
  <c r="F88"/>
  <c r="E36" i="3"/>
  <c r="E35"/>
  <c r="E34"/>
  <c r="E33"/>
  <c r="E32"/>
  <c r="E30"/>
  <c r="E29"/>
  <c r="E28"/>
  <c r="E27"/>
  <c r="E26"/>
  <c r="E25"/>
  <c r="E24"/>
  <c r="E23"/>
  <c r="E22"/>
  <c r="E21"/>
  <c r="E19"/>
  <c r="E18"/>
  <c r="E17"/>
  <c r="E16"/>
  <c r="E15"/>
  <c r="E14"/>
  <c r="E13"/>
  <c r="E12"/>
  <c r="E65" i="26"/>
  <c r="E22"/>
  <c r="E21" s="1"/>
  <c r="E20" s="1"/>
  <c r="E26"/>
  <c r="E25" s="1"/>
  <c r="E24" s="1"/>
  <c r="C31" i="3"/>
  <c r="E31" s="1"/>
  <c r="C35"/>
  <c r="C29"/>
  <c r="C26"/>
  <c r="C18"/>
  <c r="C11"/>
  <c r="E11" s="1"/>
  <c r="D52" i="2"/>
  <c r="D51"/>
  <c r="E51"/>
  <c r="D49"/>
  <c r="D47"/>
  <c r="E47"/>
  <c r="D45"/>
  <c r="E45"/>
  <c r="D42"/>
  <c r="D40"/>
  <c r="D35"/>
  <c r="D34"/>
  <c r="D31"/>
  <c r="D29"/>
  <c r="D28"/>
  <c r="D26"/>
  <c r="D23"/>
  <c r="E23"/>
  <c r="D17"/>
  <c r="D16"/>
  <c r="E16"/>
  <c r="D11"/>
  <c r="E11"/>
  <c r="F105" i="11"/>
  <c r="D35" i="3"/>
  <c r="D31"/>
  <c r="D29"/>
  <c r="D26"/>
  <c r="D23"/>
  <c r="D20"/>
  <c r="D18"/>
  <c r="D11"/>
  <c r="E53" i="2"/>
  <c r="E52"/>
  <c r="E50"/>
  <c r="E49"/>
  <c r="E48"/>
  <c r="E46"/>
  <c r="E43"/>
  <c r="E41"/>
  <c r="E36"/>
  <c r="E32"/>
  <c r="E31"/>
  <c r="E30"/>
  <c r="E27"/>
  <c r="E26"/>
  <c r="E24"/>
  <c r="E21"/>
  <c r="E20"/>
  <c r="E19"/>
  <c r="E18"/>
  <c r="E17"/>
  <c r="E15"/>
  <c r="E14"/>
  <c r="E13"/>
  <c r="E12"/>
  <c r="E62" i="26"/>
  <c r="C42" i="2"/>
  <c r="F134" i="11"/>
  <c r="F133"/>
  <c r="E122" i="26"/>
  <c r="E121" s="1"/>
  <c r="E120" s="1"/>
  <c r="E119" s="1"/>
  <c r="E34" i="2"/>
  <c r="D33"/>
  <c r="E33"/>
  <c r="D25"/>
  <c r="D10"/>
  <c r="D22"/>
  <c r="E22"/>
  <c r="D39"/>
  <c r="E35"/>
  <c r="D44"/>
  <c r="E44"/>
  <c r="D37" i="3"/>
  <c r="E42" i="2"/>
  <c r="E25" i="22"/>
  <c r="D25"/>
  <c r="C25"/>
  <c r="C13" s="1"/>
  <c r="C52" i="2"/>
  <c r="C51"/>
  <c r="E10"/>
  <c r="D9"/>
  <c r="D38"/>
  <c r="E39"/>
  <c r="E175" i="26"/>
  <c r="E174"/>
  <c r="E172"/>
  <c r="E171"/>
  <c r="E157"/>
  <c r="E156"/>
  <c r="E127"/>
  <c r="E126" s="1"/>
  <c r="E125" s="1"/>
  <c r="E124" s="1"/>
  <c r="E132"/>
  <c r="E131" s="1"/>
  <c r="E137"/>
  <c r="E136"/>
  <c r="E142"/>
  <c r="E141"/>
  <c r="E147"/>
  <c r="E146" s="1"/>
  <c r="E113"/>
  <c r="E112" s="1"/>
  <c r="E110"/>
  <c r="E77"/>
  <c r="E76"/>
  <c r="E73"/>
  <c r="E72"/>
  <c r="E71"/>
  <c r="E70"/>
  <c r="C29" i="2"/>
  <c r="E29"/>
  <c r="F99" i="11"/>
  <c r="F98" s="1"/>
  <c r="F97" s="1"/>
  <c r="C11" i="2"/>
  <c r="F131" i="11"/>
  <c r="F130" s="1"/>
  <c r="F57"/>
  <c r="F56"/>
  <c r="F51" s="1"/>
  <c r="D37" i="2"/>
  <c r="D54"/>
  <c r="E135" i="26"/>
  <c r="E134"/>
  <c r="E90"/>
  <c r="E89"/>
  <c r="E88"/>
  <c r="E87" s="1"/>
  <c r="D32" i="22"/>
  <c r="D31"/>
  <c r="D30"/>
  <c r="D28"/>
  <c r="D27"/>
  <c r="D26"/>
  <c r="D13"/>
  <c r="C32"/>
  <c r="C31" s="1"/>
  <c r="C30" s="1"/>
  <c r="C28"/>
  <c r="C27" s="1"/>
  <c r="C26" s="1"/>
  <c r="F46" i="11"/>
  <c r="F45"/>
  <c r="F43"/>
  <c r="F42"/>
  <c r="F186"/>
  <c r="F185"/>
  <c r="F180"/>
  <c r="F178"/>
  <c r="F171"/>
  <c r="F169"/>
  <c r="F168" s="1"/>
  <c r="F166"/>
  <c r="F164"/>
  <c r="F150"/>
  <c r="F149" s="1"/>
  <c r="F147"/>
  <c r="F146"/>
  <c r="F144"/>
  <c r="F143" s="1"/>
  <c r="F140"/>
  <c r="F139"/>
  <c r="F138"/>
  <c r="F137"/>
  <c r="F128"/>
  <c r="F127"/>
  <c r="F126"/>
  <c r="F125"/>
  <c r="F121"/>
  <c r="F120"/>
  <c r="F119"/>
  <c r="F118"/>
  <c r="F117"/>
  <c r="F103"/>
  <c r="F102"/>
  <c r="F101"/>
  <c r="F74"/>
  <c r="F73"/>
  <c r="F72"/>
  <c r="F71"/>
  <c r="F69"/>
  <c r="F68"/>
  <c r="F62"/>
  <c r="F61"/>
  <c r="F60"/>
  <c r="F53"/>
  <c r="F49"/>
  <c r="F48"/>
  <c r="F32"/>
  <c r="F31"/>
  <c r="F30"/>
  <c r="F29" s="1"/>
  <c r="F27"/>
  <c r="F25" s="1"/>
  <c r="F52"/>
  <c r="F67"/>
  <c r="F66"/>
  <c r="F184"/>
  <c r="F183"/>
  <c r="F59"/>
  <c r="F182"/>
  <c r="E100" i="26"/>
  <c r="E99"/>
  <c r="E180"/>
  <c r="E179"/>
  <c r="E81"/>
  <c r="E80"/>
  <c r="E79"/>
  <c r="E85"/>
  <c r="E84"/>
  <c r="E83"/>
  <c r="E95"/>
  <c r="E46"/>
  <c r="E45"/>
  <c r="E44"/>
  <c r="E42"/>
  <c r="E40"/>
  <c r="E38"/>
  <c r="E37"/>
  <c r="E36"/>
  <c r="E34"/>
  <c r="E33"/>
  <c r="E32"/>
  <c r="E30"/>
  <c r="E29"/>
  <c r="E28"/>
  <c r="E18"/>
  <c r="E17"/>
  <c r="E14"/>
  <c r="E13"/>
  <c r="E12"/>
  <c r="C49" i="2"/>
  <c r="C35"/>
  <c r="C31"/>
  <c r="C28"/>
  <c r="E28"/>
  <c r="C47"/>
  <c r="E13" i="22"/>
  <c r="E28"/>
  <c r="E27"/>
  <c r="E26"/>
  <c r="E32"/>
  <c r="E31"/>
  <c r="E30"/>
  <c r="C34" i="2"/>
  <c r="C33"/>
  <c r="C17"/>
  <c r="C16"/>
  <c r="C23"/>
  <c r="C22"/>
  <c r="C45"/>
  <c r="C44"/>
  <c r="C40"/>
  <c r="E40" s="1"/>
  <c r="C26"/>
  <c r="C10"/>
  <c r="C25"/>
  <c r="C9"/>
  <c r="E9"/>
  <c r="E25"/>
  <c r="E98" i="26"/>
  <c r="E97"/>
  <c r="E41"/>
  <c r="E16"/>
  <c r="E177"/>
  <c r="E178"/>
  <c r="E130"/>
  <c r="E140"/>
  <c r="E139" s="1"/>
  <c r="E102" l="1"/>
  <c r="E55"/>
  <c r="E54" s="1"/>
  <c r="F112" i="11"/>
  <c r="F111" s="1"/>
  <c r="F161"/>
  <c r="F160" s="1"/>
  <c r="F159" s="1"/>
  <c r="F158" s="1"/>
  <c r="F142"/>
  <c r="F136"/>
  <c r="F124"/>
  <c r="F123" s="1"/>
  <c r="F93"/>
  <c r="F92" s="1"/>
  <c r="F55"/>
  <c r="F22"/>
  <c r="F21" s="1"/>
  <c r="F20" s="1"/>
  <c r="F14" s="1"/>
  <c r="C37" i="3"/>
  <c r="E37" s="1"/>
  <c r="C54" i="2"/>
  <c r="E54" s="1"/>
  <c r="E37"/>
  <c r="E38"/>
  <c r="E145" i="26"/>
  <c r="E144" s="1"/>
  <c r="F91" i="11" l="1"/>
  <c r="F90" s="1"/>
  <c r="F188" s="1"/>
</calcChain>
</file>

<file path=xl/sharedStrings.xml><?xml version="1.0" encoding="utf-8"?>
<sst xmlns="http://schemas.openxmlformats.org/spreadsheetml/2006/main" count="1307" uniqueCount="383">
  <si>
    <t>Код бюджетной классификации Российской Федерации</t>
  </si>
  <si>
    <t xml:space="preserve"> 1 13 01995 10 0000 130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</si>
  <si>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</si>
  <si>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</si>
  <si>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</si>
  <si>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</si>
  <si>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</si>
  <si>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</si>
  <si>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</si>
  <si>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</si>
  <si>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</si>
  <si>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</si>
  <si>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</si>
  <si>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</si>
  <si>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</si>
  <si>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</si>
  <si>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</si>
  <si>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</si>
  <si>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</si>
  <si>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</si>
  <si>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</si>
  <si>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</si>
  <si>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</si>
  <si>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</si>
  <si>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</si>
  <si>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</si>
  <si>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</si>
  <si>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</si>
  <si>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</si>
  <si>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</si>
  <si>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</si>
  <si>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</si>
  <si>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</si>
  <si>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</si>
  <si>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</si>
  <si>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</si>
  <si>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</si>
  <si>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</si>
  <si>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</si>
  <si>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</si>
  <si>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</si>
  <si>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</si>
  <si>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</si>
  <si>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</si>
  <si>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</si>
  <si>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</si>
  <si>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</si>
  <si>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</si>
  <si>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</si>
  <si>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</si>
  <si>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</si>
  <si>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</si>
  <si>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</si>
  <si>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</si>
  <si>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</si>
  <si>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</si>
  <si>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</si>
  <si>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</si>
  <si>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</si>
  <si>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</si>
  <si>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</si>
  <si>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</si>
  <si>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</si>
  <si>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</si>
  <si>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</si>
  <si>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</si>
  <si>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</si>
  <si>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</si>
  <si>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</si>
  <si>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</si>
  <si>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</si>
  <si>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</si>
  <si>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</si>
  <si>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</si>
  <si>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</si>
  <si>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</si>
  <si>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</si>
  <si>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</si>
  <si>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</si>
  <si>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</si>
  <si>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</si>
  <si>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</si>
  <si>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</si>
  <si>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</si>
  <si>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</si>
  <si>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</si>
  <si>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</si>
  <si>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</si>
  <si>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</si>
  <si>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</si>
  <si>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</si>
  <si>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</si>
  <si>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Муниципальное казенное учреждение "Администрация Таргизского муниципального образования"</t>
  </si>
  <si>
    <t>1102</t>
  </si>
  <si>
    <t>Массовый спорт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</si>
  <si>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</si>
  <si>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</si>
  <si>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</si>
  <si>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</si>
  <si>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</si>
  <si>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986</t>
  </si>
  <si>
    <t>КВСР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</si>
  <si>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</si>
  <si>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</si>
  <si>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</si>
  <si>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</si>
  <si>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</si>
  <si>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</si>
  <si>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</si>
  <si>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</si>
  <si>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</si>
  <si>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</si>
  <si>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</si>
  <si>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</si>
  <si>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</si>
  <si>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</si>
  <si>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</si>
  <si>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</si>
  <si>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</si>
  <si>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</si>
  <si>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</si>
  <si>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</si>
  <si>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</si>
  <si>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</si>
  <si>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</si>
  <si>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</si>
  <si>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</si>
  <si>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</si>
  <si>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</si>
  <si>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</si>
  <si>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</si>
  <si>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</si>
  <si>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</si>
  <si>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</si>
  <si>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</si>
  <si>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</si>
  <si>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</si>
  <si>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 по оздоровлению детей и молодежной политике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</si>
  <si>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</si>
  <si>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</si>
  <si>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</si>
  <si>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</si>
  <si>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</si>
  <si>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</si>
  <si>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</si>
  <si>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</si>
  <si>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</si>
  <si>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</si>
  <si>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</si>
  <si>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</si>
  <si>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</si>
  <si>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</si>
  <si>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</si>
  <si>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</si>
  <si>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</si>
  <si>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</si>
  <si>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МП"Обеспечение пожарной безопасности и профилактики пожаров на территории Таргизского муниципального образования на 2015-2017 годы"</t>
  </si>
  <si>
    <t>МП "Благоустройство территории Таргизского муниципального образования на 2015-2017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</si>
  <si>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</si>
  <si>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МП"Обеспечение безопасности дорожного движения на территории Таргизского муниципального образования на  2015-2017 годы"</t>
  </si>
  <si>
    <t>МП"Обеспечение безопасности дорожного движения на территории Таргизского муниципального образования на  2015 -2017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</si>
  <si>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2015-2017 годы"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</si>
  <si>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</si>
  <si>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</si>
  <si>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</si>
  <si>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</si>
  <si>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</si>
  <si>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</si>
  <si>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</si>
  <si>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</si>
  <si>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</si>
  <si>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</si>
  <si>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</si>
  <si>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</si>
  <si>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</si>
  <si>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</si>
  <si>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</si>
  <si>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</si>
  <si>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</si>
  <si>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</si>
  <si>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"Противодействие экстремизму и профилактика терроризма на территории Таргизского  муниципального образования на 2015-2017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</si>
  <si>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</si>
  <si>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</si>
  <si>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</si>
  <si>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</si>
  <si>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</si>
  <si>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</si>
  <si>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</si>
  <si>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</si>
  <si>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</si>
  <si>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</si>
  <si>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</si>
  <si>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</si>
  <si>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</si>
  <si>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</si>
  <si>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</si>
  <si>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</si>
  <si>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</si>
  <si>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</si>
  <si>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</si>
  <si>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</si>
  <si>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</si>
  <si>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</si>
  <si>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</si>
  <si>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</si>
  <si>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Непрограммные расходы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</si>
  <si>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</si>
  <si>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</si>
  <si>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</si>
  <si>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</si>
  <si>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</si>
  <si>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</si>
  <si>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</si>
  <si>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</si>
  <si>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</si>
  <si>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</si>
  <si>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</si>
  <si>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</si>
  <si>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</si>
  <si>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</si>
  <si>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</si>
  <si>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</si>
  <si>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</si>
  <si>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</si>
  <si>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</si>
  <si>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</si>
  <si>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</si>
  <si>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 xml:space="preserve">01 04 </t>
  </si>
  <si>
    <t>44 0  04 00000</t>
  </si>
  <si>
    <t>Основное мероприятие программы "Повышение классификации"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</si>
  <si>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</si>
  <si>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</si>
  <si>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</si>
  <si>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</si>
  <si>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</si>
  <si>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</si>
  <si>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</si>
  <si>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обеспечение первичными мерами пожаротушения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</si>
  <si>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</si>
  <si>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МП"Развитие муниципальной службы в  Таргизском муниципальном образовании на 2015-2017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</si>
  <si>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</si>
  <si>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</si>
  <si>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</si>
  <si>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</si>
  <si>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</si>
  <si>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</si>
  <si>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</si>
  <si>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</si>
  <si>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</si>
  <si>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</si>
  <si>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</si>
  <si>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</si>
  <si>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</si>
  <si>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</si>
  <si>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</si>
  <si>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</si>
  <si>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</si>
  <si>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</si>
  <si>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</si>
  <si>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</si>
  <si>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</si>
  <si>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</si>
  <si>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</si>
  <si>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</si>
  <si>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</si>
  <si>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</si>
  <si>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</si>
  <si>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</si>
  <si>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</si>
  <si>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</si>
  <si>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</si>
  <si>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</si>
  <si>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</si>
  <si>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</si>
  <si>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</si>
  <si>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</si>
  <si>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</si>
  <si>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</si>
  <si>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</si>
  <si>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</si>
  <si>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</si>
  <si>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</si>
  <si>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</si>
  <si>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</si>
  <si>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 xml:space="preserve">ПРОГНОЗИРУЕМЫЕ ДОХОДЫ БЮДЖЕТА ТАРГИЗСКОГО МУНИЦИПАЛЬНОГО ОБРАЗОВАНИЯ НА 2017 ГОД </t>
  </si>
  <si>
    <t>2 02 15001 00 0000 151</t>
  </si>
  <si>
    <t>2 02 10000 00 0000 151</t>
  </si>
  <si>
    <t>2 02 15001 10 0000 151</t>
  </si>
  <si>
    <t>2 02 35118 10 0000 151</t>
  </si>
  <si>
    <t>2 02 35118 00 0000 151</t>
  </si>
  <si>
    <t xml:space="preserve"> 2 02 30000 00 0000 151</t>
  </si>
  <si>
    <t>Субвенции бюджетам бюджетной системы Российской Федерации</t>
  </si>
  <si>
    <t>2 02 30024 10 0000 151</t>
  </si>
  <si>
    <t>2 02 30024 00 0000 151</t>
  </si>
  <si>
    <t>2 02 49999 10 0000 151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</si>
  <si>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</si>
  <si>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</si>
  <si>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</si>
  <si>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2 02 40000 00 0000 151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</si>
  <si>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</si>
  <si>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</si>
  <si>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на 2017 год и на плановый период 2018-2019 годов"</t>
  </si>
  <si>
    <t xml:space="preserve">"О бюджете Таргизского мкниципального образования </t>
  </si>
  <si>
    <t>И ПОДРАЗДЕЛАМ КЛАССИФИКАЦИИ РАСХОДОВ БЮДЖЕТОВ ТАРГИЗСКОГО МУНИЦИПАЛЬНОГО ОБРАЗОВАНИЯ НА 2017 ГОД</t>
  </si>
  <si>
    <t>Обеспечение проведения  выборов и референдумов</t>
  </si>
  <si>
    <t>Приложение 9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</si>
  <si>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2017 ГОД</t>
  </si>
  <si>
    <t>90 2 01 89999</t>
  </si>
  <si>
    <t>90 2 00 00000</t>
  </si>
  <si>
    <t>0107</t>
  </si>
  <si>
    <t>90 2 02 89999</t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</si>
  <si>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</si>
  <si>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</si>
  <si>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</si>
  <si>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Приложение 7</t>
  </si>
  <si>
    <t>90 2 01 00000</t>
  </si>
  <si>
    <t>Проведение выборов главы</t>
  </si>
  <si>
    <t>90 2 02 00000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</si>
  <si>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</si>
  <si>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 xml:space="preserve">             на 2017 год и на плановый период 2018-2019 годов"</t>
  </si>
  <si>
    <t>ИСТОЧНИКИ ВНУТРЕННЕГО ФИНАНСИРОВАНИЯ ДЕФИЦИТА БЮДЖЕТА ТАРГИЗСКОГО МУНИЦИПАЛЬНОГО ОБРАЗОВАНИЯ  НА 2017 ГОД  И НА ПЛАНОВЫЙ ПЕРИОД 2018-2019 ГОД</t>
  </si>
  <si>
    <t>2018 г</t>
  </si>
  <si>
    <t>2017 г</t>
  </si>
  <si>
    <t>2019 г</t>
  </si>
  <si>
    <t xml:space="preserve">                                       "О бюджете Таргизского мкниципального образования </t>
  </si>
  <si>
    <t xml:space="preserve">                                         на 2017 год и на плановый период 2018-2019 годов"</t>
  </si>
  <si>
    <t>(рублей)</t>
  </si>
  <si>
    <t>Изготовление технической документации на объекты недвижимости</t>
  </si>
  <si>
    <t>77 0 16 00000</t>
  </si>
  <si>
    <t>200</t>
  </si>
  <si>
    <t>77 0 16 89999</t>
  </si>
  <si>
    <t>МП" Энергосбережение  и повышение энергетической  эффективности на территории Таргизского МО на 2017 год"</t>
  </si>
  <si>
    <t>Расходы на мероприятия в области коммунального хозяйства</t>
  </si>
  <si>
    <t>77 0 17 00000</t>
  </si>
  <si>
    <t>77 0 17 89999</t>
  </si>
  <si>
    <t xml:space="preserve">Финансовое обеспечение деятельности учреждений (структурных подразделений) обеспечивающих хозяйственное обслуживание </t>
  </si>
  <si>
    <t>Избирательная комиссия</t>
  </si>
  <si>
    <t>Обеспечение выборов и референдумов</t>
  </si>
  <si>
    <t>Приложение 1</t>
  </si>
  <si>
    <t xml:space="preserve">                                                                     "О бюджете Таргизского муниципального образования </t>
  </si>
  <si>
    <t xml:space="preserve">                                                                         на 2017 год и на плановый период 2018-2019 годов"</t>
  </si>
  <si>
    <r>
      <t xml:space="preserve"> Закупка товаров, работ и услуг для 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</si>
  <si>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</si>
  <si>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</si>
  <si>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</si>
  <si>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1 01 020200 10 000 110</t>
  </si>
  <si>
    <t>1 01 020300 10 000 110</t>
  </si>
  <si>
    <t>1 01 020400 10 000 110</t>
  </si>
  <si>
    <t>Основное мероприятие программы №1 капитальный ремонт дорог общего пользования местного значения.</t>
  </si>
  <si>
    <t>Основное мероприятие программы №2 разработка проектов содержания автомобильных дорог, организации дорожного движения, схем дислокации дорожных знаков и разметки, экспертиза проектов;</t>
  </si>
  <si>
    <t>Основное мероприятие программы "Модернизация объектов коммунальной инфраструктуры"</t>
  </si>
  <si>
    <t>Основное мероприятие программы "Приобретение аншлагов"</t>
  </si>
  <si>
    <t>Основное мероприятие программы"Приобретение дорожных знаков"</t>
  </si>
  <si>
    <t>Осуществление переданных полномочий по воинскому учету</t>
  </si>
  <si>
    <t>70 0 00 0000</t>
  </si>
  <si>
    <t>Приложение 5</t>
  </si>
  <si>
    <t xml:space="preserve">                                 Приложение 11</t>
  </si>
  <si>
    <t xml:space="preserve">Сумма </t>
  </si>
  <si>
    <t>Осуществление  переданных полномочий по воинскому учету</t>
  </si>
  <si>
    <r>
      <t xml:space="preserve"> Закупка товаров, работ и услуг для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</si>
  <si>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Прочие безвозмездные поступления</t>
  </si>
  <si>
    <t>2 07 00000 00 0000 000</t>
  </si>
  <si>
    <t>2 07 05000 10 0000 180</t>
  </si>
  <si>
    <t>Ведомственная структура расходов Таргизского муниципального образования  на 2017 год по главным распорядителям средств местного бюджета, разделам, подразделам, целевым статьям ( муниципальным программам и непрограммным направлениям деятельности), группам видов расходов классификации расходов бюджетов</t>
  </si>
  <si>
    <t>Прочие субсидии</t>
  </si>
  <si>
    <t>2 02 29999 00 0000 151</t>
  </si>
  <si>
    <t>Прочие субсидии бюджетам сельских поселений</t>
  </si>
  <si>
    <t>2 02 29999 10 0000 151</t>
  </si>
  <si>
    <t>44 0 09 89999</t>
  </si>
  <si>
    <t>МП"Установка дорожных знаков, обустройство пешеходных переходов на территории Таргизского муниципального образования на 2017-2019 годы"</t>
  </si>
  <si>
    <t>Реализация мероприятий перечня проектов народных инициатив</t>
  </si>
  <si>
    <t>44 0 098 9999</t>
  </si>
  <si>
    <t>МП" Установка дорожных знаков, обустройство пешеходных переходов на территории Таргизского МО на 2017-2019 годов"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</si>
  <si>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</si>
  <si>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государственных (муниципальных) нужд</t>
    </r>
  </si>
  <si>
    <t>Прочая закупка товаров, работ и услуг для обеспечения государственных (муниципальных)нужд</t>
  </si>
  <si>
    <t>71 1 01 S2370</t>
  </si>
  <si>
    <t>71101S2370</t>
  </si>
  <si>
    <t xml:space="preserve">                                                                   к решению Думы от 30.11.2017 № 18</t>
  </si>
  <si>
    <t>к решению Думы от 30.11.2017 № 18</t>
  </si>
  <si>
    <t>к решению Думы от 30.11.2017 года № 18</t>
  </si>
  <si>
    <t xml:space="preserve">             к решению Думы от 30.11.2017 № 18</t>
  </si>
  <si>
    <t xml:space="preserve">                                                                                                           к решению Думы от 30.11.2017 № 18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</si>
</sst>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\ "/>
    <numFmt numFmtId="166" formatCode="#,##0.00_р_."/>
    <numFmt numFmtId="167" formatCode="dd\.mm\.yyyy"/>
    <numFmt numFmtId="168" formatCode="#,##0.00_ ;\-#,##0.00"/>
  </numFmts>
  <fonts count="52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 Cyr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68">
    <xf numFmtId="0" fontId="0" fillId="0" borderId="0"/>
    <xf numFmtId="0" fontId="25" fillId="0" borderId="0"/>
    <xf numFmtId="0" fontId="25" fillId="0" borderId="0"/>
    <xf numFmtId="0" fontId="26" fillId="0" borderId="0"/>
    <xf numFmtId="0" fontId="27" fillId="0" borderId="14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2" fontId="29" fillId="0" borderId="15">
      <alignment horizontal="center" shrinkToFit="1"/>
    </xf>
    <xf numFmtId="49" fontId="29" fillId="0" borderId="14">
      <alignment horizontal="center" vertical="top" wrapText="1"/>
    </xf>
    <xf numFmtId="4" fontId="29" fillId="0" borderId="15">
      <alignment horizontal="right" shrinkToFit="1"/>
    </xf>
    <xf numFmtId="49" fontId="29" fillId="0" borderId="0">
      <alignment horizontal="right"/>
    </xf>
    <xf numFmtId="4" fontId="29" fillId="0" borderId="16">
      <alignment horizontal="right" shrinkToFit="1"/>
    </xf>
    <xf numFmtId="168" fontId="29" fillId="0" borderId="17">
      <alignment horizontal="right" vertical="center" shrinkToFit="1"/>
    </xf>
    <xf numFmtId="4" fontId="29" fillId="0" borderId="18">
      <alignment horizontal="right" shrinkToFit="1"/>
    </xf>
    <xf numFmtId="2" fontId="29" fillId="0" borderId="19">
      <alignment horizontal="center" shrinkToFit="1"/>
    </xf>
    <xf numFmtId="0" fontId="30" fillId="0" borderId="20">
      <alignment horizontal="left" wrapText="1"/>
    </xf>
    <xf numFmtId="0" fontId="30" fillId="0" borderId="21">
      <alignment horizontal="center" vertical="top" wrapText="1"/>
    </xf>
    <xf numFmtId="0" fontId="29" fillId="0" borderId="21">
      <alignment horizontal="center"/>
    </xf>
    <xf numFmtId="0" fontId="29" fillId="0" borderId="22">
      <alignment horizontal="left" wrapText="1" indent="2"/>
    </xf>
    <xf numFmtId="0" fontId="29" fillId="0" borderId="23">
      <alignment horizontal="left" wrapText="1"/>
    </xf>
    <xf numFmtId="0" fontId="29" fillId="0" borderId="24">
      <alignment horizontal="left" wrapText="1"/>
    </xf>
    <xf numFmtId="0" fontId="28" fillId="4" borderId="25"/>
    <xf numFmtId="0" fontId="28" fillId="4" borderId="25"/>
    <xf numFmtId="0" fontId="28" fillId="4" borderId="26"/>
    <xf numFmtId="0" fontId="28" fillId="4" borderId="26"/>
    <xf numFmtId="0" fontId="29" fillId="0" borderId="27">
      <alignment horizontal="left" wrapText="1" indent="2"/>
    </xf>
    <xf numFmtId="0" fontId="28" fillId="4" borderId="28"/>
    <xf numFmtId="0" fontId="28" fillId="4" borderId="28"/>
    <xf numFmtId="0" fontId="29" fillId="0" borderId="29">
      <alignment horizontal="left" wrapText="1"/>
    </xf>
    <xf numFmtId="0" fontId="31" fillId="0" borderId="27">
      <alignment wrapText="1"/>
    </xf>
    <xf numFmtId="0" fontId="31" fillId="0" borderId="27">
      <alignment wrapText="1"/>
    </xf>
    <xf numFmtId="0" fontId="29" fillId="0" borderId="30">
      <alignment horizontal="left" wrapText="1"/>
    </xf>
    <xf numFmtId="0" fontId="29" fillId="0" borderId="0">
      <alignment horizontal="left" wrapText="1"/>
    </xf>
    <xf numFmtId="0" fontId="32" fillId="0" borderId="20"/>
    <xf numFmtId="0" fontId="32" fillId="0" borderId="20"/>
    <xf numFmtId="0" fontId="29" fillId="0" borderId="31">
      <alignment horizontal="center"/>
    </xf>
    <xf numFmtId="0" fontId="27" fillId="0" borderId="32">
      <alignment horizontal="left"/>
    </xf>
    <xf numFmtId="0" fontId="32" fillId="0" borderId="32"/>
    <xf numFmtId="0" fontId="32" fillId="0" borderId="32"/>
    <xf numFmtId="0" fontId="29" fillId="0" borderId="32">
      <alignment horizontal="left"/>
    </xf>
    <xf numFmtId="0" fontId="29" fillId="0" borderId="33">
      <alignment horizontal="left"/>
    </xf>
    <xf numFmtId="0" fontId="29" fillId="0" borderId="34">
      <alignment horizontal="left" wrapText="1"/>
    </xf>
    <xf numFmtId="0" fontId="29" fillId="0" borderId="21">
      <alignment horizontal="left" wrapText="1"/>
    </xf>
    <xf numFmtId="0" fontId="28" fillId="4" borderId="20"/>
    <xf numFmtId="0" fontId="28" fillId="4" borderId="20"/>
    <xf numFmtId="0" fontId="27" fillId="0" borderId="35">
      <alignment horizontal="left"/>
    </xf>
    <xf numFmtId="0" fontId="29" fillId="0" borderId="0">
      <alignment horizontal="left"/>
    </xf>
    <xf numFmtId="0" fontId="27" fillId="0" borderId="0">
      <alignment horizontal="left"/>
    </xf>
    <xf numFmtId="0" fontId="27" fillId="0" borderId="14">
      <alignment horizontal="left"/>
    </xf>
    <xf numFmtId="0" fontId="27" fillId="0" borderId="35"/>
    <xf numFmtId="0" fontId="30" fillId="0" borderId="20">
      <alignment horizontal="center" vertical="center"/>
    </xf>
    <xf numFmtId="49" fontId="30" fillId="0" borderId="14">
      <alignment horizontal="center" vertical="top" wrapText="1"/>
    </xf>
    <xf numFmtId="0" fontId="29" fillId="0" borderId="36">
      <alignment horizontal="center"/>
    </xf>
    <xf numFmtId="0" fontId="29" fillId="0" borderId="37">
      <alignment horizontal="center" vertical="center" shrinkToFit="1"/>
    </xf>
    <xf numFmtId="0" fontId="29" fillId="0" borderId="38">
      <alignment horizontal="center" vertical="center" shrinkToFit="1"/>
    </xf>
    <xf numFmtId="0" fontId="29" fillId="0" borderId="39">
      <alignment horizontal="center" vertical="center" shrinkToFit="1"/>
    </xf>
    <xf numFmtId="0" fontId="29" fillId="0" borderId="38">
      <alignment horizontal="center" vertical="center" shrinkToFit="1"/>
    </xf>
    <xf numFmtId="49" fontId="29" fillId="0" borderId="40">
      <alignment horizontal="center" wrapText="1"/>
    </xf>
    <xf numFmtId="49" fontId="29" fillId="0" borderId="0">
      <alignment horizontal="center" wrapText="1"/>
    </xf>
    <xf numFmtId="49" fontId="29" fillId="0" borderId="20">
      <alignment horizontal="center" wrapText="1"/>
    </xf>
    <xf numFmtId="0" fontId="29" fillId="0" borderId="41">
      <alignment horizontal="center"/>
    </xf>
    <xf numFmtId="0" fontId="29" fillId="0" borderId="42">
      <alignment horizontal="center"/>
    </xf>
    <xf numFmtId="0" fontId="29" fillId="0" borderId="43">
      <alignment horizontal="center"/>
    </xf>
    <xf numFmtId="49" fontId="29" fillId="0" borderId="44">
      <alignment horizontal="center" wrapText="1"/>
    </xf>
    <xf numFmtId="49" fontId="29" fillId="0" borderId="39">
      <alignment horizontal="center" wrapText="1"/>
    </xf>
    <xf numFmtId="49" fontId="29" fillId="0" borderId="37">
      <alignment horizontal="center" wrapText="1"/>
    </xf>
    <xf numFmtId="0" fontId="28" fillId="4" borderId="45"/>
    <xf numFmtId="0" fontId="28" fillId="4" borderId="45"/>
    <xf numFmtId="0" fontId="29" fillId="0" borderId="14">
      <alignment horizontal="center" vertical="center" shrinkToFit="1"/>
    </xf>
    <xf numFmtId="0" fontId="28" fillId="4" borderId="46"/>
    <xf numFmtId="0" fontId="28" fillId="4" borderId="46"/>
    <xf numFmtId="0" fontId="27" fillId="0" borderId="47"/>
    <xf numFmtId="0" fontId="29" fillId="0" borderId="20">
      <alignment horizontal="center"/>
    </xf>
    <xf numFmtId="49" fontId="29" fillId="0" borderId="35">
      <alignment horizontal="center"/>
    </xf>
    <xf numFmtId="49" fontId="29" fillId="0" borderId="20">
      <alignment horizontal="center"/>
    </xf>
    <xf numFmtId="0" fontId="30" fillId="0" borderId="20">
      <alignment horizontal="left"/>
    </xf>
    <xf numFmtId="0" fontId="30" fillId="0" borderId="14">
      <alignment horizontal="center" vertical="top" wrapText="1"/>
    </xf>
    <xf numFmtId="49" fontId="29" fillId="0" borderId="43">
      <alignment horizontal="center" vertical="center"/>
    </xf>
    <xf numFmtId="49" fontId="29" fillId="0" borderId="14">
      <alignment horizontal="center" vertical="center"/>
    </xf>
    <xf numFmtId="49" fontId="29" fillId="0" borderId="36">
      <alignment horizontal="center"/>
    </xf>
    <xf numFmtId="49" fontId="29" fillId="0" borderId="0">
      <alignment horizontal="center"/>
    </xf>
    <xf numFmtId="49" fontId="29" fillId="0" borderId="20">
      <alignment horizontal="center"/>
    </xf>
    <xf numFmtId="49" fontId="29" fillId="0" borderId="48">
      <alignment horizontal="center"/>
    </xf>
    <xf numFmtId="49" fontId="29" fillId="0" borderId="41">
      <alignment horizontal="center"/>
    </xf>
    <xf numFmtId="49" fontId="29" fillId="0" borderId="14">
      <alignment horizontal="center" vertical="center" shrinkToFit="1"/>
    </xf>
    <xf numFmtId="0" fontId="29" fillId="0" borderId="0"/>
    <xf numFmtId="49" fontId="30" fillId="0" borderId="20"/>
    <xf numFmtId="168" fontId="29" fillId="0" borderId="43">
      <alignment horizontal="right" vertical="center" shrinkToFit="1"/>
    </xf>
    <xf numFmtId="168" fontId="29" fillId="0" borderId="14">
      <alignment horizontal="right" vertical="center" shrinkToFit="1"/>
    </xf>
    <xf numFmtId="49" fontId="29" fillId="0" borderId="42">
      <alignment horizontal="center" vertical="center"/>
    </xf>
    <xf numFmtId="49" fontId="29" fillId="0" borderId="0">
      <alignment horizontal="center"/>
    </xf>
    <xf numFmtId="0" fontId="29" fillId="0" borderId="0">
      <alignment horizontal="center"/>
    </xf>
    <xf numFmtId="49" fontId="27" fillId="0" borderId="0"/>
    <xf numFmtId="0" fontId="30" fillId="0" borderId="20"/>
    <xf numFmtId="0" fontId="30" fillId="0" borderId="14">
      <alignment horizontal="center" vertical="top"/>
    </xf>
    <xf numFmtId="168" fontId="29" fillId="0" borderId="14">
      <alignment horizontal="center" vertical="center" shrinkToFit="1"/>
    </xf>
    <xf numFmtId="2" fontId="29" fillId="0" borderId="36">
      <alignment horizontal="right" shrinkToFit="1"/>
    </xf>
    <xf numFmtId="49" fontId="29" fillId="0" borderId="49">
      <alignment horizontal="center" vertical="center"/>
    </xf>
    <xf numFmtId="2" fontId="29" fillId="0" borderId="48">
      <alignment horizontal="right" shrinkToFit="1"/>
    </xf>
    <xf numFmtId="2" fontId="29" fillId="0" borderId="43">
      <alignment horizontal="right" shrinkToFit="1"/>
    </xf>
    <xf numFmtId="49" fontId="29" fillId="0" borderId="50">
      <alignment horizontal="center" vertical="top"/>
    </xf>
    <xf numFmtId="49" fontId="29" fillId="0" borderId="43">
      <alignment horizontal="right"/>
    </xf>
    <xf numFmtId="2" fontId="29" fillId="0" borderId="14">
      <alignment horizontal="right" shrinkToFit="1"/>
    </xf>
    <xf numFmtId="0" fontId="29" fillId="0" borderId="35">
      <alignment horizontal="center"/>
    </xf>
    <xf numFmtId="49" fontId="29" fillId="0" borderId="50">
      <alignment horizontal="center" vertical="center"/>
    </xf>
    <xf numFmtId="0" fontId="33" fillId="0" borderId="0"/>
    <xf numFmtId="0" fontId="27" fillId="0" borderId="41"/>
    <xf numFmtId="49" fontId="29" fillId="0" borderId="20"/>
    <xf numFmtId="49" fontId="29" fillId="0" borderId="21">
      <alignment horizontal="center" vertical="center"/>
    </xf>
    <xf numFmtId="0" fontId="31" fillId="0" borderId="20">
      <alignment horizontal="center"/>
    </xf>
    <xf numFmtId="0" fontId="31" fillId="0" borderId="20">
      <alignment horizontal="center"/>
    </xf>
    <xf numFmtId="0" fontId="31" fillId="0" borderId="35">
      <alignment horizontal="center"/>
    </xf>
    <xf numFmtId="0" fontId="31" fillId="0" borderId="35">
      <alignment horizontal="center"/>
    </xf>
    <xf numFmtId="0" fontId="27" fillId="0" borderId="0"/>
    <xf numFmtId="168" fontId="29" fillId="0" borderId="18">
      <alignment horizontal="right" vertical="center" shrinkToFit="1"/>
    </xf>
    <xf numFmtId="0" fontId="27" fillId="0" borderId="17"/>
    <xf numFmtId="168" fontId="29" fillId="0" borderId="51">
      <alignment horizontal="right" vertical="center" shrinkToFit="1"/>
    </xf>
    <xf numFmtId="3" fontId="29" fillId="0" borderId="51">
      <alignment horizontal="right" vertical="center" shrinkToFit="1"/>
    </xf>
    <xf numFmtId="3" fontId="29" fillId="0" borderId="51">
      <alignment horizontal="center" vertical="center" shrinkToFit="1"/>
    </xf>
    <xf numFmtId="49" fontId="29" fillId="0" borderId="52">
      <alignment horizontal="center"/>
    </xf>
    <xf numFmtId="49" fontId="29" fillId="0" borderId="16">
      <alignment horizontal="center"/>
    </xf>
    <xf numFmtId="49" fontId="29" fillId="0" borderId="17">
      <alignment horizontal="center"/>
    </xf>
    <xf numFmtId="49" fontId="29" fillId="0" borderId="18">
      <alignment horizontal="center"/>
    </xf>
    <xf numFmtId="0" fontId="28" fillId="4" borderId="0"/>
    <xf numFmtId="0" fontId="28" fillId="4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6" fillId="0" borderId="20">
      <alignment horizontal="center"/>
    </xf>
    <xf numFmtId="0" fontId="36" fillId="0" borderId="20">
      <alignment horizontal="center"/>
    </xf>
    <xf numFmtId="0" fontId="31" fillId="0" borderId="14">
      <alignment horizontal="center" vertical="top" wrapText="1"/>
    </xf>
    <xf numFmtId="0" fontId="31" fillId="0" borderId="14">
      <alignment horizontal="center" vertical="top" wrapText="1"/>
    </xf>
    <xf numFmtId="0" fontId="31" fillId="0" borderId="21">
      <alignment horizontal="center" vertical="center"/>
    </xf>
    <xf numFmtId="0" fontId="31" fillId="0" borderId="21">
      <alignment horizontal="center" vertical="center"/>
    </xf>
    <xf numFmtId="0" fontId="31" fillId="0" borderId="53">
      <alignment horizontal="left" wrapText="1"/>
    </xf>
    <xf numFmtId="0" fontId="31" fillId="0" borderId="53">
      <alignment horizontal="left" wrapText="1"/>
    </xf>
    <xf numFmtId="0" fontId="31" fillId="0" borderId="34">
      <alignment horizontal="left" wrapText="1"/>
    </xf>
    <xf numFmtId="0" fontId="31" fillId="0" borderId="34">
      <alignment horizontal="left" wrapText="1"/>
    </xf>
    <xf numFmtId="0" fontId="28" fillId="4" borderId="35"/>
    <xf numFmtId="0" fontId="28" fillId="4" borderId="35"/>
    <xf numFmtId="0" fontId="31" fillId="0" borderId="30">
      <alignment horizontal="left" wrapText="1"/>
    </xf>
    <xf numFmtId="0" fontId="31" fillId="0" borderId="3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1" fillId="0" borderId="36">
      <alignment horizontal="center" vertical="center"/>
    </xf>
    <xf numFmtId="0" fontId="31" fillId="0" borderId="36">
      <alignment horizontal="center" vertical="center"/>
    </xf>
    <xf numFmtId="49" fontId="31" fillId="0" borderId="44">
      <alignment horizontal="center" wrapText="1"/>
    </xf>
    <xf numFmtId="49" fontId="31" fillId="0" borderId="44">
      <alignment horizontal="center" wrapText="1"/>
    </xf>
    <xf numFmtId="49" fontId="31" fillId="0" borderId="38">
      <alignment horizontal="center" wrapText="1"/>
    </xf>
    <xf numFmtId="49" fontId="31" fillId="0" borderId="38">
      <alignment horizontal="center" wrapText="1"/>
    </xf>
    <xf numFmtId="49" fontId="31" fillId="0" borderId="54">
      <alignment horizontal="center" shrinkToFit="1"/>
    </xf>
    <xf numFmtId="49" fontId="31" fillId="0" borderId="54">
      <alignment horizontal="center" shrinkToFit="1"/>
    </xf>
    <xf numFmtId="0" fontId="28" fillId="4" borderId="47"/>
    <xf numFmtId="0" fontId="28" fillId="4" borderId="47"/>
    <xf numFmtId="49" fontId="31" fillId="0" borderId="48">
      <alignment horizontal="center" vertical="center"/>
    </xf>
    <xf numFmtId="49" fontId="31" fillId="0" borderId="48">
      <alignment horizontal="center" vertical="center"/>
    </xf>
    <xf numFmtId="49" fontId="31" fillId="0" borderId="14">
      <alignment horizontal="center" wrapText="1"/>
    </xf>
    <xf numFmtId="49" fontId="31" fillId="0" borderId="14">
      <alignment horizontal="center" wrapText="1"/>
    </xf>
    <xf numFmtId="49" fontId="31" fillId="0" borderId="55">
      <alignment horizontal="center"/>
    </xf>
    <xf numFmtId="49" fontId="31" fillId="0" borderId="55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49" fontId="31" fillId="0" borderId="0"/>
    <xf numFmtId="49" fontId="31" fillId="0" borderId="0"/>
    <xf numFmtId="49" fontId="31" fillId="0" borderId="14">
      <alignment horizontal="center" vertical="top" wrapText="1"/>
    </xf>
    <xf numFmtId="49" fontId="31" fillId="0" borderId="14">
      <alignment horizontal="center" vertical="top" wrapText="1"/>
    </xf>
    <xf numFmtId="49" fontId="31" fillId="0" borderId="36">
      <alignment horizontal="center" vertical="center"/>
    </xf>
    <xf numFmtId="49" fontId="31" fillId="0" borderId="36">
      <alignment horizontal="center" vertical="center"/>
    </xf>
    <xf numFmtId="4" fontId="31" fillId="0" borderId="48">
      <alignment horizontal="right" vertical="center" shrinkToFit="1"/>
    </xf>
    <xf numFmtId="4" fontId="31" fillId="0" borderId="48">
      <alignment horizontal="right" vertical="center" shrinkToFit="1"/>
    </xf>
    <xf numFmtId="49" fontId="31" fillId="0" borderId="14">
      <alignment horizontal="center" vertical="center"/>
    </xf>
    <xf numFmtId="49" fontId="31" fillId="0" borderId="14">
      <alignment horizontal="center" vertical="center"/>
    </xf>
    <xf numFmtId="4" fontId="31" fillId="0" borderId="55">
      <alignment horizontal="right" shrinkToFit="1"/>
    </xf>
    <xf numFmtId="4" fontId="31" fillId="0" borderId="55">
      <alignment horizontal="right" shrinkToFit="1"/>
    </xf>
    <xf numFmtId="49" fontId="31" fillId="0" borderId="14">
      <alignment horizontal="center" vertical="top" wrapText="1"/>
    </xf>
    <xf numFmtId="49" fontId="31" fillId="0" borderId="14">
      <alignment horizontal="center" vertical="top" wrapText="1"/>
    </xf>
    <xf numFmtId="168" fontId="31" fillId="0" borderId="14">
      <alignment horizontal="right" vertical="center" shrinkToFit="1"/>
    </xf>
    <xf numFmtId="168" fontId="31" fillId="0" borderId="14">
      <alignment horizontal="right" vertical="center" shrinkToFit="1"/>
    </xf>
    <xf numFmtId="0" fontId="32" fillId="0" borderId="0"/>
    <xf numFmtId="0" fontId="32" fillId="0" borderId="0"/>
    <xf numFmtId="49" fontId="28" fillId="0" borderId="32"/>
    <xf numFmtId="49" fontId="28" fillId="0" borderId="32"/>
    <xf numFmtId="49" fontId="31" fillId="0" borderId="56">
      <alignment horizontal="right"/>
    </xf>
    <xf numFmtId="49" fontId="31" fillId="0" borderId="56">
      <alignment horizontal="right"/>
    </xf>
    <xf numFmtId="0" fontId="31" fillId="0" borderId="56">
      <alignment horizontal="right"/>
    </xf>
    <xf numFmtId="0" fontId="31" fillId="0" borderId="56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28" fillId="0" borderId="20"/>
    <xf numFmtId="0" fontId="28" fillId="0" borderId="20"/>
    <xf numFmtId="0" fontId="31" fillId="0" borderId="36">
      <alignment horizontal="center"/>
    </xf>
    <xf numFmtId="0" fontId="31" fillId="0" borderId="36">
      <alignment horizontal="center"/>
    </xf>
    <xf numFmtId="49" fontId="31" fillId="0" borderId="57">
      <alignment horizontal="center"/>
    </xf>
    <xf numFmtId="49" fontId="31" fillId="0" borderId="57">
      <alignment horizontal="center"/>
    </xf>
    <xf numFmtId="167" fontId="31" fillId="0" borderId="58">
      <alignment horizontal="center"/>
    </xf>
    <xf numFmtId="167" fontId="31" fillId="0" borderId="58">
      <alignment horizontal="center"/>
    </xf>
    <xf numFmtId="49" fontId="31" fillId="0" borderId="59"/>
    <xf numFmtId="49" fontId="31" fillId="0" borderId="59"/>
    <xf numFmtId="49" fontId="31" fillId="0" borderId="60"/>
    <xf numFmtId="49" fontId="31" fillId="0" borderId="60"/>
    <xf numFmtId="49" fontId="31" fillId="0" borderId="58">
      <alignment horizontal="center"/>
    </xf>
    <xf numFmtId="49" fontId="31" fillId="0" borderId="58">
      <alignment horizontal="center"/>
    </xf>
    <xf numFmtId="49" fontId="31" fillId="0" borderId="58"/>
    <xf numFmtId="49" fontId="31" fillId="0" borderId="58"/>
    <xf numFmtId="49" fontId="31" fillId="0" borderId="61">
      <alignment horizontal="center"/>
    </xf>
    <xf numFmtId="49" fontId="31" fillId="0" borderId="61">
      <alignment horizontal="center"/>
    </xf>
    <xf numFmtId="4" fontId="31" fillId="0" borderId="16">
      <alignment horizontal="right" vertical="center" shrinkToFit="1"/>
    </xf>
    <xf numFmtId="4" fontId="31" fillId="0" borderId="16">
      <alignment horizontal="right" vertical="center" shrinkToFit="1"/>
    </xf>
    <xf numFmtId="49" fontId="31" fillId="0" borderId="51">
      <alignment horizontal="center" vertical="center"/>
    </xf>
    <xf numFmtId="49" fontId="31" fillId="0" borderId="51">
      <alignment horizontal="center" vertical="center"/>
    </xf>
    <xf numFmtId="4" fontId="31" fillId="0" borderId="62">
      <alignment horizontal="right" shrinkToFit="1"/>
    </xf>
    <xf numFmtId="4" fontId="31" fillId="0" borderId="62">
      <alignment horizontal="right" shrinkToFit="1"/>
    </xf>
    <xf numFmtId="0" fontId="33" fillId="0" borderId="0">
      <alignment horizontal="center"/>
    </xf>
    <xf numFmtId="0" fontId="27" fillId="0" borderId="20"/>
    <xf numFmtId="0" fontId="29" fillId="0" borderId="21">
      <alignment horizontal="center" vertical="top" wrapText="1"/>
    </xf>
    <xf numFmtId="0" fontId="29" fillId="0" borderId="21">
      <alignment horizontal="center" vertical="center"/>
    </xf>
    <xf numFmtId="0" fontId="29" fillId="0" borderId="53">
      <alignment horizontal="left" wrapText="1"/>
    </xf>
    <xf numFmtId="0" fontId="29" fillId="0" borderId="22">
      <alignment horizontal="left" wrapText="1"/>
    </xf>
    <xf numFmtId="0" fontId="29" fillId="0" borderId="30">
      <alignment horizontal="left" wrapText="1" indent="2"/>
    </xf>
    <xf numFmtId="0" fontId="28" fillId="4" borderId="50"/>
    <xf numFmtId="0" fontId="28" fillId="4" borderId="50"/>
    <xf numFmtId="0" fontId="27" fillId="0" borderId="50"/>
    <xf numFmtId="0" fontId="29" fillId="0" borderId="27">
      <alignment horizontal="left" wrapText="1"/>
    </xf>
    <xf numFmtId="0" fontId="32" fillId="0" borderId="35"/>
    <xf numFmtId="0" fontId="32" fillId="0" borderId="35"/>
    <xf numFmtId="0" fontId="29" fillId="0" borderId="14">
      <alignment horizontal="center" vertical="top" wrapText="1"/>
    </xf>
    <xf numFmtId="0" fontId="29" fillId="0" borderId="36">
      <alignment horizontal="center" vertical="center"/>
    </xf>
    <xf numFmtId="0" fontId="29" fillId="0" borderId="44">
      <alignment horizontal="center" vertical="center" shrinkToFit="1"/>
    </xf>
    <xf numFmtId="0" fontId="29" fillId="0" borderId="39">
      <alignment horizontal="center" vertical="center" shrinkToFit="1"/>
    </xf>
    <xf numFmtId="49" fontId="29" fillId="0" borderId="37">
      <alignment horizontal="center" shrinkToFit="1"/>
    </xf>
    <xf numFmtId="0" fontId="28" fillId="4" borderId="63"/>
    <xf numFmtId="0" fontId="28" fillId="4" borderId="63"/>
    <xf numFmtId="0" fontId="27" fillId="0" borderId="64"/>
    <xf numFmtId="0" fontId="29" fillId="0" borderId="65">
      <alignment horizontal="center" vertical="center" shrinkToFit="1"/>
    </xf>
    <xf numFmtId="0" fontId="32" fillId="0" borderId="47"/>
    <xf numFmtId="0" fontId="32" fillId="0" borderId="47"/>
    <xf numFmtId="49" fontId="29" fillId="0" borderId="48">
      <alignment horizontal="center" vertical="center"/>
    </xf>
    <xf numFmtId="49" fontId="29" fillId="0" borderId="41">
      <alignment horizontal="center" vertical="center"/>
    </xf>
    <xf numFmtId="49" fontId="29" fillId="0" borderId="43">
      <alignment horizontal="center"/>
    </xf>
    <xf numFmtId="49" fontId="29" fillId="0" borderId="15">
      <alignment horizontal="center"/>
    </xf>
    <xf numFmtId="49" fontId="29" fillId="0" borderId="14">
      <alignment horizontal="center" vertical="top" wrapText="1"/>
    </xf>
    <xf numFmtId="49" fontId="29" fillId="0" borderId="36">
      <alignment horizontal="center" vertical="center"/>
    </xf>
    <xf numFmtId="4" fontId="29" fillId="0" borderId="48">
      <alignment horizontal="right" shrinkToFit="1"/>
    </xf>
    <xf numFmtId="168" fontId="29" fillId="0" borderId="41">
      <alignment horizontal="right" vertical="center" shrinkToFit="1"/>
    </xf>
    <xf numFmtId="4" fontId="29" fillId="0" borderId="43">
      <alignment horizontal="right" shrinkToFit="1"/>
    </xf>
    <xf numFmtId="0" fontId="5" fillId="0" borderId="0"/>
    <xf numFmtId="0" fontId="18" fillId="0" borderId="0"/>
    <xf numFmtId="0" fontId="24" fillId="0" borderId="0"/>
    <xf numFmtId="0" fontId="24" fillId="0" borderId="0"/>
    <xf numFmtId="0" fontId="25" fillId="0" borderId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1" fontId="6" fillId="2" borderId="8" xfId="259" applyNumberFormat="1" applyFont="1" applyFill="1" applyBorder="1" applyAlignment="1">
      <alignment horizontal="center" vertical="center" wrapText="1"/>
    </xf>
    <xf numFmtId="3" fontId="6" fillId="2" borderId="8" xfId="259" applyNumberFormat="1" applyFont="1" applyFill="1" applyBorder="1" applyAlignment="1" applyProtection="1">
      <alignment horizontal="left" vertical="top" wrapText="1"/>
      <protection locked="0"/>
    </xf>
    <xf numFmtId="3" fontId="6" fillId="2" borderId="8" xfId="259" applyNumberFormat="1" applyFont="1" applyFill="1" applyBorder="1" applyAlignment="1" applyProtection="1">
      <alignment horizontal="center" vertical="center" wrapText="1"/>
    </xf>
    <xf numFmtId="3" fontId="7" fillId="2" borderId="8" xfId="259" applyNumberFormat="1" applyFont="1" applyFill="1" applyBorder="1" applyAlignment="1" applyProtection="1">
      <alignment horizontal="left" vertical="top" wrapText="1"/>
      <protection locked="0"/>
    </xf>
    <xf numFmtId="3" fontId="7" fillId="2" borderId="8" xfId="259" applyNumberFormat="1" applyFont="1" applyFill="1" applyBorder="1" applyAlignment="1" applyProtection="1">
      <alignment horizontal="center" vertical="center" wrapText="1"/>
    </xf>
    <xf numFmtId="3" fontId="7" fillId="2" borderId="8" xfId="259" applyNumberFormat="1" applyFont="1" applyFill="1" applyBorder="1" applyAlignment="1" applyProtection="1">
      <alignment horizontal="left" vertical="top" wrapText="1" indent="1"/>
      <protection locked="0"/>
    </xf>
    <xf numFmtId="3" fontId="7" fillId="2" borderId="8" xfId="259" applyNumberFormat="1" applyFont="1" applyFill="1" applyBorder="1" applyAlignment="1" applyProtection="1">
      <alignment horizontal="left" vertical="top" wrapText="1" indent="2"/>
      <protection locked="0"/>
    </xf>
    <xf numFmtId="3" fontId="7" fillId="2" borderId="8" xfId="0" applyNumberFormat="1" applyFont="1" applyFill="1" applyBorder="1" applyAlignment="1" applyProtection="1">
      <alignment horizontal="left" vertical="top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2"/>
      <protection locked="0"/>
    </xf>
    <xf numFmtId="3" fontId="6" fillId="2" borderId="8" xfId="0" applyNumberFormat="1" applyFont="1" applyFill="1" applyBorder="1" applyAlignment="1" applyProtection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259" applyFont="1" applyFill="1"/>
    <xf numFmtId="3" fontId="10" fillId="2" borderId="8" xfId="259" applyNumberFormat="1" applyFont="1" applyFill="1" applyBorder="1" applyAlignment="1" applyProtection="1">
      <alignment horizontal="left" vertical="top" wrapText="1"/>
      <protection locked="0"/>
    </xf>
    <xf numFmtId="3" fontId="10" fillId="2" borderId="8" xfId="259" applyNumberFormat="1" applyFont="1" applyFill="1" applyBorder="1" applyAlignment="1" applyProtection="1">
      <alignment horizontal="center" vertical="center" wrapText="1"/>
    </xf>
    <xf numFmtId="0" fontId="7" fillId="2" borderId="0" xfId="259" applyFont="1" applyFill="1" applyAlignment="1"/>
    <xf numFmtId="0" fontId="7" fillId="2" borderId="0" xfId="259" applyFont="1" applyFill="1" applyAlignment="1">
      <alignment horizontal="left" vertical="top"/>
    </xf>
    <xf numFmtId="0" fontId="7" fillId="0" borderId="0" xfId="0" applyFont="1" applyFill="1" applyBorder="1"/>
    <xf numFmtId="164" fontId="7" fillId="0" borderId="0" xfId="264" applyNumberFormat="1" applyFont="1" applyFill="1" applyBorder="1" applyAlignment="1"/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1" xfId="0" applyNumberFormat="1" applyFont="1" applyFill="1" applyBorder="1" applyAlignment="1">
      <alignment horizontal="center" vertical="center" readingOrder="1"/>
    </xf>
    <xf numFmtId="0" fontId="12" fillId="3" borderId="1" xfId="0" applyNumberFormat="1" applyFont="1" applyFill="1" applyBorder="1" applyAlignment="1">
      <alignment horizontal="left" vertical="top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top" wrapText="1" readingOrder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49" fontId="13" fillId="3" borderId="1" xfId="0" applyNumberFormat="1" applyFont="1" applyFill="1" applyBorder="1" applyAlignment="1">
      <alignment horizontal="center" vertical="center" wrapText="1" readingOrder="1"/>
    </xf>
    <xf numFmtId="49" fontId="7" fillId="0" borderId="0" xfId="264" applyNumberFormat="1" applyFont="1" applyFill="1" applyBorder="1" applyAlignment="1"/>
    <xf numFmtId="49" fontId="7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/>
    </xf>
    <xf numFmtId="0" fontId="7" fillId="0" borderId="8" xfId="0" applyFont="1" applyFill="1" applyBorder="1" applyAlignment="1">
      <alignment horizontal="left" vertical="top" wrapText="1"/>
    </xf>
    <xf numFmtId="39" fontId="7" fillId="0" borderId="1" xfId="264" applyNumberFormat="1" applyFont="1" applyFill="1" applyBorder="1" applyAlignment="1">
      <alignment horizontal="right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49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39" fontId="7" fillId="3" borderId="1" xfId="264" applyNumberFormat="1" applyFont="1" applyFill="1" applyBorder="1" applyAlignment="1">
      <alignment horizontal="right" vertical="center" wrapText="1" readingOrder="1"/>
    </xf>
    <xf numFmtId="39" fontId="6" fillId="0" borderId="1" xfId="264" applyNumberFormat="1" applyFont="1" applyFill="1" applyBorder="1" applyAlignment="1">
      <alignment horizontal="right" vertical="center" wrapText="1" readingOrder="1"/>
    </xf>
    <xf numFmtId="39" fontId="6" fillId="3" borderId="1" xfId="264" applyNumberFormat="1" applyFont="1" applyFill="1" applyBorder="1" applyAlignment="1">
      <alignment horizontal="right" vertical="center" wrapText="1" readingOrder="1"/>
    </xf>
    <xf numFmtId="0" fontId="7" fillId="3" borderId="8" xfId="0" applyNumberFormat="1" applyFont="1" applyFill="1" applyBorder="1" applyAlignment="1">
      <alignment horizontal="center" vertical="center" wrapText="1" readingOrder="1"/>
    </xf>
    <xf numFmtId="0" fontId="1" fillId="2" borderId="0" xfId="259" applyFont="1" applyFill="1"/>
    <xf numFmtId="0" fontId="1" fillId="2" borderId="0" xfId="259" applyFont="1" applyFill="1" applyAlignment="1">
      <alignment horizontal="left" vertical="top"/>
    </xf>
    <xf numFmtId="0" fontId="17" fillId="0" borderId="0" xfId="0" applyFont="1"/>
    <xf numFmtId="166" fontId="17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Fill="1" applyBorder="1" applyAlignment="1" applyProtection="1">
      <alignment vertical="top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8" xfId="0" applyNumberFormat="1" applyFont="1" applyBorder="1" applyAlignment="1">
      <alignment horizontal="center" vertical="center"/>
    </xf>
    <xf numFmtId="3" fontId="1" fillId="2" borderId="8" xfId="0" applyNumberFormat="1" applyFont="1" applyFill="1" applyBorder="1" applyAlignment="1" applyProtection="1">
      <alignment vertical="top" wrapText="1"/>
      <protection locked="0"/>
    </xf>
    <xf numFmtId="3" fontId="2" fillId="2" borderId="8" xfId="0" applyNumberFormat="1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/>
    </xf>
    <xf numFmtId="0" fontId="1" fillId="2" borderId="0" xfId="259" applyFont="1" applyFill="1" applyBorder="1" applyAlignment="1">
      <alignment horizontal="left" vertical="center" wrapText="1"/>
    </xf>
    <xf numFmtId="3" fontId="2" fillId="2" borderId="8" xfId="259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0" fontId="14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6" fillId="3" borderId="8" xfId="0" applyNumberFormat="1" applyFont="1" applyFill="1" applyBorder="1" applyAlignment="1">
      <alignment horizontal="left" vertical="top" wrapText="1" readingOrder="1"/>
    </xf>
    <xf numFmtId="49" fontId="7" fillId="0" borderId="8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center" wrapText="1" readingOrder="1"/>
    </xf>
    <xf numFmtId="165" fontId="12" fillId="3" borderId="1" xfId="264" applyNumberFormat="1" applyFont="1" applyFill="1" applyBorder="1" applyAlignment="1">
      <alignment horizontal="right" vertical="center" wrapText="1" readingOrder="1"/>
    </xf>
    <xf numFmtId="165" fontId="13" fillId="3" borderId="1" xfId="264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wrapText="1"/>
    </xf>
    <xf numFmtId="49" fontId="7" fillId="0" borderId="8" xfId="0" applyNumberFormat="1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left" vertical="center" wrapText="1"/>
    </xf>
    <xf numFmtId="39" fontId="7" fillId="5" borderId="8" xfId="264" applyNumberFormat="1" applyFont="1" applyFill="1" applyBorder="1" applyAlignment="1">
      <alignment horizontal="right" vertical="center" wrapText="1" readingOrder="1"/>
    </xf>
    <xf numFmtId="39" fontId="39" fillId="6" borderId="8" xfId="264" applyNumberFormat="1" applyFont="1" applyFill="1" applyBorder="1" applyAlignment="1">
      <alignment horizontal="right" vertical="center" wrapText="1" readingOrder="1"/>
    </xf>
    <xf numFmtId="39" fontId="14" fillId="3" borderId="6" xfId="264" applyNumberFormat="1" applyFont="1" applyFill="1" applyBorder="1" applyAlignment="1">
      <alignment horizontal="right" vertical="center" wrapText="1" readingOrder="1"/>
    </xf>
    <xf numFmtId="49" fontId="6" fillId="0" borderId="8" xfId="0" applyNumberFormat="1" applyFont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8" xfId="0" applyNumberFormat="1" applyFont="1" applyFill="1" applyBorder="1" applyAlignment="1">
      <alignment horizontal="center" vertical="center" wrapText="1" readingOrder="1"/>
    </xf>
    <xf numFmtId="49" fontId="7" fillId="3" borderId="7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49" fontId="12" fillId="0" borderId="8" xfId="0" applyNumberFormat="1" applyFont="1" applyFill="1" applyBorder="1" applyAlignment="1">
      <alignment horizontal="center" vertical="center" wrapText="1" readingOrder="1"/>
    </xf>
    <xf numFmtId="3" fontId="7" fillId="5" borderId="8" xfId="259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40" fillId="0" borderId="8" xfId="0" applyFont="1" applyBorder="1" applyAlignment="1">
      <alignment horizontal="justify" vertical="top" wrapText="1"/>
    </xf>
    <xf numFmtId="0" fontId="41" fillId="0" borderId="8" xfId="0" applyFont="1" applyBorder="1" applyAlignment="1">
      <alignment horizontal="justify" vertical="top" wrapText="1"/>
    </xf>
    <xf numFmtId="0" fontId="41" fillId="0" borderId="8" xfId="0" applyFont="1" applyBorder="1" applyAlignment="1">
      <alignment wrapText="1"/>
    </xf>
    <xf numFmtId="0" fontId="42" fillId="0" borderId="8" xfId="0" applyFont="1" applyBorder="1" applyAlignment="1">
      <alignment horizontal="center" vertical="center"/>
    </xf>
    <xf numFmtId="0" fontId="40" fillId="0" borderId="8" xfId="0" applyFont="1" applyBorder="1"/>
    <xf numFmtId="0" fontId="43" fillId="0" borderId="8" xfId="0" applyFont="1" applyBorder="1" applyAlignment="1">
      <alignment wrapText="1"/>
    </xf>
    <xf numFmtId="0" fontId="40" fillId="7" borderId="8" xfId="0" applyFont="1" applyFill="1" applyBorder="1" applyAlignment="1">
      <alignment horizontal="justify" vertical="top" wrapText="1"/>
    </xf>
    <xf numFmtId="0" fontId="40" fillId="0" borderId="8" xfId="0" applyFont="1" applyBorder="1" applyAlignment="1">
      <alignment wrapText="1"/>
    </xf>
    <xf numFmtId="0" fontId="16" fillId="0" borderId="8" xfId="0" applyFont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 wrapText="1" readingOrder="1"/>
    </xf>
    <xf numFmtId="0" fontId="12" fillId="3" borderId="8" xfId="0" applyNumberFormat="1" applyFont="1" applyFill="1" applyBorder="1" applyAlignment="1">
      <alignment horizontal="center" vertical="center" wrapText="1" readingOrder="1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3" fontId="7" fillId="3" borderId="1" xfId="0" applyNumberFormat="1" applyFont="1" applyFill="1" applyBorder="1" applyAlignment="1">
      <alignment horizontal="center" vertical="center" wrapText="1" readingOrder="1"/>
    </xf>
    <xf numFmtId="0" fontId="44" fillId="3" borderId="1" xfId="0" applyFont="1" applyFill="1" applyBorder="1" applyAlignment="1">
      <alignment horizontal="center" vertical="center" wrapText="1" readingOrder="1"/>
    </xf>
    <xf numFmtId="49" fontId="7" fillId="6" borderId="1" xfId="0" applyNumberFormat="1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7" fillId="6" borderId="1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5" borderId="1" xfId="0" applyNumberFormat="1" applyFont="1" applyFill="1" applyBorder="1" applyAlignment="1">
      <alignment horizontal="center" vertical="center" wrapText="1" readingOrder="1"/>
    </xf>
    <xf numFmtId="0" fontId="7" fillId="5" borderId="1" xfId="0" applyNumberFormat="1" applyFont="1" applyFill="1" applyBorder="1" applyAlignment="1">
      <alignment horizontal="center" vertical="center" wrapText="1" readingOrder="1"/>
    </xf>
    <xf numFmtId="49" fontId="6" fillId="5" borderId="1" xfId="0" applyNumberFormat="1" applyFont="1" applyFill="1" applyBorder="1" applyAlignment="1">
      <alignment horizontal="center" vertical="center" wrapText="1" readingOrder="1"/>
    </xf>
    <xf numFmtId="49" fontId="6" fillId="6" borderId="1" xfId="0" applyNumberFormat="1" applyFont="1" applyFill="1" applyBorder="1" applyAlignment="1">
      <alignment horizontal="center" vertical="center" wrapText="1" readingOrder="1"/>
    </xf>
    <xf numFmtId="0" fontId="6" fillId="5" borderId="1" xfId="0" applyNumberFormat="1" applyFont="1" applyFill="1" applyBorder="1" applyAlignment="1">
      <alignment horizontal="center" vertical="center" wrapText="1" readingOrder="1"/>
    </xf>
    <xf numFmtId="0" fontId="6" fillId="6" borderId="1" xfId="0" applyNumberFormat="1" applyFont="1" applyFill="1" applyBorder="1" applyAlignment="1">
      <alignment horizontal="center" vertical="center" wrapText="1" readingOrder="1"/>
    </xf>
    <xf numFmtId="39" fontId="6" fillId="6" borderId="8" xfId="264" applyNumberFormat="1" applyFont="1" applyFill="1" applyBorder="1" applyAlignment="1">
      <alignment horizontal="right" vertical="center" wrapText="1" readingOrder="1"/>
    </xf>
    <xf numFmtId="49" fontId="6" fillId="3" borderId="8" xfId="0" applyNumberFormat="1" applyFont="1" applyFill="1" applyBorder="1" applyAlignment="1">
      <alignment horizontal="center" vertical="center" wrapText="1" readingOrder="1"/>
    </xf>
    <xf numFmtId="49" fontId="7" fillId="5" borderId="8" xfId="0" applyNumberFormat="1" applyFont="1" applyFill="1" applyBorder="1" applyAlignment="1" applyProtection="1">
      <alignment horizontal="left" vertical="center" wrapText="1"/>
    </xf>
    <xf numFmtId="49" fontId="7" fillId="7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 applyProtection="1">
      <alignment horizontal="left" vertical="center" wrapText="1"/>
    </xf>
    <xf numFmtId="0" fontId="6" fillId="3" borderId="6" xfId="0" applyNumberFormat="1" applyFont="1" applyFill="1" applyBorder="1" applyAlignment="1">
      <alignment horizontal="center" vertical="center" wrapText="1" readingOrder="1"/>
    </xf>
    <xf numFmtId="49" fontId="6" fillId="3" borderId="9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39" fontId="6" fillId="3" borderId="4" xfId="264" applyNumberFormat="1" applyFont="1" applyFill="1" applyBorder="1" applyAlignment="1">
      <alignment horizontal="right" vertical="center" wrapText="1" readingOrder="1"/>
    </xf>
    <xf numFmtId="49" fontId="6" fillId="3" borderId="6" xfId="0" applyNumberFormat="1" applyFont="1" applyFill="1" applyBorder="1" applyAlignment="1">
      <alignment horizontal="center" vertical="center" wrapText="1" readingOrder="1"/>
    </xf>
    <xf numFmtId="0" fontId="6" fillId="3" borderId="5" xfId="0" applyNumberFormat="1" applyFont="1" applyFill="1" applyBorder="1" applyAlignment="1">
      <alignment horizontal="center" vertical="center" wrapText="1" readingOrder="1"/>
    </xf>
    <xf numFmtId="39" fontId="6" fillId="3" borderId="6" xfId="264" applyNumberFormat="1" applyFont="1" applyFill="1" applyBorder="1" applyAlignment="1">
      <alignment horizontal="right" vertical="center" wrapText="1" readingOrder="1"/>
    </xf>
    <xf numFmtId="49" fontId="7" fillId="3" borderId="8" xfId="0" applyNumberFormat="1" applyFont="1" applyFill="1" applyBorder="1" applyAlignment="1">
      <alignment horizontal="center" vertical="center" wrapText="1" readingOrder="1"/>
    </xf>
    <xf numFmtId="39" fontId="7" fillId="3" borderId="8" xfId="264" applyNumberFormat="1" applyFont="1" applyFill="1" applyBorder="1" applyAlignment="1">
      <alignment horizontal="right" vertical="center" wrapText="1" readingOrder="1"/>
    </xf>
    <xf numFmtId="0" fontId="6" fillId="3" borderId="0" xfId="0" applyNumberFormat="1" applyFont="1" applyFill="1" applyBorder="1" applyAlignment="1">
      <alignment horizontal="center" vertical="center" wrapText="1" readingOrder="1"/>
    </xf>
    <xf numFmtId="0" fontId="45" fillId="3" borderId="2" xfId="0" applyNumberFormat="1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horizontal="right"/>
    </xf>
    <xf numFmtId="0" fontId="7" fillId="7" borderId="0" xfId="0" applyFont="1" applyFill="1"/>
    <xf numFmtId="39" fontId="9" fillId="6" borderId="8" xfId="264" applyNumberFormat="1" applyFont="1" applyFill="1" applyBorder="1" applyAlignment="1">
      <alignment horizontal="right" vertical="center" wrapText="1" readingOrder="1"/>
    </xf>
    <xf numFmtId="0" fontId="9" fillId="6" borderId="1" xfId="0" applyNumberFormat="1" applyFont="1" applyFill="1" applyBorder="1" applyAlignment="1">
      <alignment horizontal="center" vertical="center" wrapText="1" readingOrder="1"/>
    </xf>
    <xf numFmtId="49" fontId="7" fillId="5" borderId="8" xfId="0" applyNumberFormat="1" applyFont="1" applyFill="1" applyBorder="1" applyAlignment="1">
      <alignment horizontal="left" vertical="center" wrapText="1"/>
    </xf>
    <xf numFmtId="0" fontId="2" fillId="2" borderId="8" xfId="259" applyFont="1" applyFill="1" applyBorder="1" applyAlignment="1">
      <alignment horizontal="center" vertical="center" wrapText="1"/>
    </xf>
    <xf numFmtId="0" fontId="7" fillId="7" borderId="0" xfId="0" applyFont="1" applyFill="1" applyAlignment="1"/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6" fillId="5" borderId="8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19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3" fontId="10" fillId="5" borderId="8" xfId="259" applyNumberFormat="1" applyFont="1" applyFill="1" applyBorder="1" applyAlignment="1" applyProtection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 applyProtection="1">
      <alignment horizontal="center" vertical="center" wrapText="1"/>
    </xf>
    <xf numFmtId="0" fontId="9" fillId="6" borderId="1" xfId="0" applyNumberFormat="1" applyFont="1" applyFill="1" applyBorder="1" applyAlignment="1">
      <alignment horizontal="left" vertical="top" wrapText="1" readingOrder="1"/>
    </xf>
    <xf numFmtId="49" fontId="9" fillId="6" borderId="1" xfId="0" applyNumberFormat="1" applyFont="1" applyFill="1" applyBorder="1" applyAlignment="1">
      <alignment horizontal="center" vertical="center" wrapText="1" readingOrder="1"/>
    </xf>
    <xf numFmtId="165" fontId="13" fillId="6" borderId="1" xfId="264" applyNumberFormat="1" applyFont="1" applyFill="1" applyBorder="1" applyAlignment="1">
      <alignment horizontal="right" vertical="center" wrapText="1" readingOrder="1"/>
    </xf>
    <xf numFmtId="0" fontId="7" fillId="2" borderId="0" xfId="259" applyFont="1" applyFill="1" applyAlignment="1">
      <alignment horizontal="center" vertical="top"/>
    </xf>
    <xf numFmtId="49" fontId="7" fillId="5" borderId="8" xfId="0" applyNumberFormat="1" applyFont="1" applyFill="1" applyBorder="1" applyAlignment="1">
      <alignment horizontal="left" vertical="top" wrapText="1"/>
    </xf>
    <xf numFmtId="49" fontId="6" fillId="6" borderId="8" xfId="0" applyNumberFormat="1" applyFont="1" applyFill="1" applyBorder="1" applyAlignment="1">
      <alignment horizontal="center" vertical="center" wrapText="1" readingOrder="1"/>
    </xf>
    <xf numFmtId="49" fontId="6" fillId="5" borderId="8" xfId="0" applyNumberFormat="1" applyFont="1" applyFill="1" applyBorder="1" applyAlignment="1">
      <alignment horizontal="left" vertical="top" wrapText="1"/>
    </xf>
    <xf numFmtId="0" fontId="12" fillId="6" borderId="1" xfId="0" applyNumberFormat="1" applyFont="1" applyFill="1" applyBorder="1" applyAlignment="1">
      <alignment horizontal="center" vertical="center" wrapText="1" readingOrder="1"/>
    </xf>
    <xf numFmtId="49" fontId="7" fillId="8" borderId="8" xfId="0" applyNumberFormat="1" applyFont="1" applyFill="1" applyBorder="1" applyAlignment="1">
      <alignment horizontal="left" vertical="center" wrapText="1"/>
    </xf>
    <xf numFmtId="49" fontId="7" fillId="8" borderId="8" xfId="0" applyNumberFormat="1" applyFont="1" applyFill="1" applyBorder="1" applyAlignment="1">
      <alignment horizontal="left" vertical="top" wrapText="1" shrinkToFit="1"/>
    </xf>
    <xf numFmtId="0" fontId="7" fillId="5" borderId="8" xfId="0" applyNumberFormat="1" applyFont="1" applyFill="1" applyBorder="1" applyAlignment="1">
      <alignment horizontal="left" vertical="top" wrapText="1"/>
    </xf>
    <xf numFmtId="3" fontId="9" fillId="6" borderId="1" xfId="0" applyNumberFormat="1" applyFont="1" applyFill="1" applyBorder="1" applyAlignment="1">
      <alignment horizontal="center" vertical="center" wrapText="1" readingOrder="1"/>
    </xf>
    <xf numFmtId="43" fontId="23" fillId="0" borderId="0" xfId="264" applyFont="1"/>
    <xf numFmtId="43" fontId="23" fillId="0" borderId="0" xfId="264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6" fillId="2" borderId="8" xfId="259" applyFont="1" applyFill="1" applyBorder="1" applyAlignment="1">
      <alignment horizontal="center" vertical="center" wrapText="1"/>
    </xf>
    <xf numFmtId="3" fontId="10" fillId="5" borderId="8" xfId="259" applyNumberFormat="1" applyFont="1" applyFill="1" applyBorder="1" applyAlignment="1" applyProtection="1">
      <alignment horizontal="left" vertical="top" wrapText="1" indent="1"/>
      <protection locked="0"/>
    </xf>
    <xf numFmtId="0" fontId="46" fillId="0" borderId="8" xfId="0" applyFont="1" applyFill="1" applyBorder="1" applyAlignment="1">
      <alignment horizontal="justify" vertical="center" wrapText="1"/>
    </xf>
    <xf numFmtId="0" fontId="39" fillId="0" borderId="8" xfId="0" applyFont="1" applyFill="1" applyBorder="1" applyAlignment="1">
      <alignment horizontal="justify" vertical="center" wrapText="1"/>
    </xf>
    <xf numFmtId="0" fontId="41" fillId="0" borderId="8" xfId="0" applyFont="1" applyBorder="1" applyAlignment="1">
      <alignment horizontal="left" vertical="center" wrapText="1"/>
    </xf>
    <xf numFmtId="49" fontId="6" fillId="5" borderId="8" xfId="0" applyNumberFormat="1" applyFont="1" applyFill="1" applyBorder="1" applyAlignment="1">
      <alignment horizontal="center" vertical="center" wrapText="1" readingOrder="1"/>
    </xf>
    <xf numFmtId="49" fontId="7" fillId="6" borderId="8" xfId="0" applyNumberFormat="1" applyFont="1" applyFill="1" applyBorder="1" applyAlignment="1">
      <alignment horizontal="center" vertical="center" wrapText="1" readingOrder="1"/>
    </xf>
    <xf numFmtId="3" fontId="7" fillId="2" borderId="8" xfId="259" applyNumberFormat="1" applyFont="1" applyFill="1" applyBorder="1" applyAlignment="1" applyProtection="1">
      <alignment vertical="top" wrapText="1"/>
      <protection locked="0"/>
    </xf>
    <xf numFmtId="49" fontId="6" fillId="3" borderId="4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47" fillId="0" borderId="8" xfId="0" applyFont="1" applyBorder="1" applyAlignment="1">
      <alignment horizontal="left" vertical="center" wrapText="1"/>
    </xf>
    <xf numFmtId="0" fontId="2" fillId="2" borderId="11" xfId="259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2" borderId="0" xfId="259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>
      <alignment horizontal="left" vertical="top" wrapText="1" readingOrder="1"/>
    </xf>
    <xf numFmtId="0" fontId="7" fillId="6" borderId="8" xfId="0" applyNumberFormat="1" applyFont="1" applyFill="1" applyBorder="1" applyAlignment="1">
      <alignment horizontal="left" vertical="top" wrapText="1" readingOrder="1"/>
    </xf>
    <xf numFmtId="49" fontId="7" fillId="5" borderId="8" xfId="0" applyNumberFormat="1" applyFont="1" applyFill="1" applyBorder="1" applyAlignment="1">
      <alignment horizontal="center" vertical="center" wrapText="1" readingOrder="1"/>
    </xf>
    <xf numFmtId="49" fontId="7" fillId="5" borderId="8" xfId="260" applyNumberFormat="1" applyFont="1" applyFill="1" applyBorder="1" applyAlignment="1">
      <alignment horizontal="left" vertical="top" wrapText="1" shrinkToFit="1"/>
    </xf>
    <xf numFmtId="39" fontId="7" fillId="6" borderId="8" xfId="264" applyNumberFormat="1" applyFont="1" applyFill="1" applyBorder="1" applyAlignment="1">
      <alignment horizontal="right" vertical="center" wrapText="1" readingOrder="1"/>
    </xf>
    <xf numFmtId="0" fontId="7" fillId="5" borderId="8" xfId="0" applyNumberFormat="1" applyFont="1" applyFill="1" applyBorder="1" applyAlignment="1">
      <alignment horizontal="left" vertical="top" wrapText="1" readingOrder="1"/>
    </xf>
    <xf numFmtId="0" fontId="7" fillId="0" borderId="8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8" xfId="0" applyNumberFormat="1" applyFont="1" applyFill="1" applyBorder="1" applyAlignment="1">
      <alignment horizontal="left" vertical="center" wrapText="1" readingOrder="1"/>
    </xf>
    <xf numFmtId="2" fontId="7" fillId="5" borderId="8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left" vertical="top" wrapText="1"/>
    </xf>
    <xf numFmtId="43" fontId="6" fillId="0" borderId="8" xfId="264" applyFont="1" applyBorder="1" applyAlignment="1">
      <alignment horizontal="center"/>
    </xf>
    <xf numFmtId="0" fontId="0" fillId="0" borderId="0" xfId="0"/>
    <xf numFmtId="0" fontId="0" fillId="0" borderId="0" xfId="0"/>
    <xf numFmtId="0" fontId="39" fillId="5" borderId="8" xfId="0" applyFont="1" applyFill="1" applyBorder="1" applyAlignment="1">
      <alignment horizontal="center" vertical="center" wrapText="1"/>
    </xf>
    <xf numFmtId="4" fontId="6" fillId="2" borderId="8" xfId="259" applyNumberFormat="1" applyFont="1" applyFill="1" applyBorder="1" applyAlignment="1">
      <alignment vertical="center"/>
    </xf>
    <xf numFmtId="4" fontId="7" fillId="2" borderId="8" xfId="259" applyNumberFormat="1" applyFont="1" applyFill="1" applyBorder="1" applyAlignment="1">
      <alignment vertical="center"/>
    </xf>
    <xf numFmtId="4" fontId="10" fillId="5" borderId="8" xfId="259" applyNumberFormat="1" applyFont="1" applyFill="1" applyBorder="1" applyAlignment="1">
      <alignment vertical="center"/>
    </xf>
    <xf numFmtId="4" fontId="7" fillId="0" borderId="8" xfId="259" applyNumberFormat="1" applyFont="1" applyFill="1" applyBorder="1" applyAlignment="1">
      <alignment vertical="center"/>
    </xf>
    <xf numFmtId="4" fontId="9" fillId="2" borderId="8" xfId="259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4" fontId="14" fillId="2" borderId="8" xfId="0" applyNumberFormat="1" applyFont="1" applyFill="1" applyBorder="1" applyAlignment="1">
      <alignment vertical="center"/>
    </xf>
    <xf numFmtId="4" fontId="39" fillId="2" borderId="8" xfId="0" applyNumberFormat="1" applyFont="1" applyFill="1" applyBorder="1" applyAlignment="1">
      <alignment vertical="center"/>
    </xf>
    <xf numFmtId="0" fontId="6" fillId="6" borderId="8" xfId="0" applyNumberFormat="1" applyFont="1" applyFill="1" applyBorder="1" applyAlignment="1">
      <alignment horizontal="center" vertical="center" wrapText="1" readingOrder="1"/>
    </xf>
    <xf numFmtId="49" fontId="41" fillId="0" borderId="8" xfId="173" applyNumberFormat="1" applyFont="1" applyBorder="1" applyAlignment="1" applyProtection="1">
      <alignment horizontal="center" vertical="center"/>
    </xf>
    <xf numFmtId="0" fontId="41" fillId="0" borderId="8" xfId="154" applyNumberFormat="1" applyFont="1" applyBorder="1" applyAlignment="1" applyProtection="1">
      <alignment horizontal="left" vertical="top" wrapText="1"/>
    </xf>
    <xf numFmtId="0" fontId="41" fillId="0" borderId="8" xfId="155" applyNumberFormat="1" applyFont="1" applyBorder="1" applyProtection="1">
      <alignment horizontal="left" wrapText="1"/>
    </xf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6" borderId="8" xfId="0" applyNumberFormat="1" applyFont="1" applyFill="1" applyBorder="1" applyAlignment="1">
      <alignment horizontal="center" vertical="center" wrapText="1" readingOrder="1"/>
    </xf>
    <xf numFmtId="0" fontId="7" fillId="5" borderId="8" xfId="0" applyNumberFormat="1" applyFont="1" applyFill="1" applyBorder="1" applyAlignment="1">
      <alignment horizontal="center" vertical="center" wrapText="1" readingOrder="1"/>
    </xf>
    <xf numFmtId="0" fontId="6" fillId="5" borderId="8" xfId="0" applyNumberFormat="1" applyFont="1" applyFill="1" applyBorder="1" applyAlignment="1">
      <alignment horizontal="center" vertical="center" wrapText="1" readingOrder="1"/>
    </xf>
    <xf numFmtId="3" fontId="7" fillId="6" borderId="8" xfId="0" applyNumberFormat="1" applyFont="1" applyFill="1" applyBorder="1" applyAlignment="1">
      <alignment horizontal="center" vertical="center" wrapText="1" readingOrder="1"/>
    </xf>
    <xf numFmtId="3" fontId="6" fillId="6" borderId="8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/>
    <xf numFmtId="165" fontId="3" fillId="0" borderId="0" xfId="0" applyNumberFormat="1" applyFont="1"/>
    <xf numFmtId="0" fontId="25" fillId="0" borderId="0" xfId="0" applyFont="1"/>
    <xf numFmtId="43" fontId="25" fillId="0" borderId="0" xfId="264" applyFont="1"/>
    <xf numFmtId="49" fontId="7" fillId="6" borderId="2" xfId="0" applyNumberFormat="1" applyFont="1" applyFill="1" applyBorder="1" applyAlignment="1">
      <alignment horizontal="center" vertical="center" wrapText="1" readingOrder="1"/>
    </xf>
    <xf numFmtId="39" fontId="7" fillId="6" borderId="1" xfId="264" applyNumberFormat="1" applyFont="1" applyFill="1" applyBorder="1" applyAlignment="1">
      <alignment horizontal="right" vertical="center" wrapText="1" readingOrder="1"/>
    </xf>
    <xf numFmtId="0" fontId="12" fillId="0" borderId="8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49" fontId="7" fillId="7" borderId="8" xfId="0" applyNumberFormat="1" applyFont="1" applyFill="1" applyBorder="1" applyAlignment="1">
      <alignment horizontal="left" vertical="center" wrapText="1" shrinkToFit="1"/>
    </xf>
    <xf numFmtId="0" fontId="7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7" fillId="7" borderId="0" xfId="0" applyNumberFormat="1" applyFont="1" applyFill="1" applyBorder="1" applyAlignment="1">
      <alignment horizontal="left" vertical="center" wrapText="1" shrinkToFit="1"/>
    </xf>
    <xf numFmtId="0" fontId="7" fillId="3" borderId="1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6" fillId="5" borderId="8" xfId="260" applyNumberFormat="1" applyFont="1" applyFill="1" applyBorder="1" applyAlignment="1">
      <alignment horizontal="left" vertical="center" wrapText="1" shrinkToFit="1"/>
    </xf>
    <xf numFmtId="0" fontId="12" fillId="3" borderId="6" xfId="0" applyNumberFormat="1" applyFont="1" applyFill="1" applyBorder="1" applyAlignment="1">
      <alignment horizontal="left" vertical="center" wrapText="1"/>
    </xf>
    <xf numFmtId="0" fontId="7" fillId="3" borderId="0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2" fillId="3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44" fillId="5" borderId="8" xfId="0" applyNumberFormat="1" applyFont="1" applyFill="1" applyBorder="1" applyAlignment="1">
      <alignment horizontal="left" vertical="center" wrapText="1"/>
    </xf>
    <xf numFmtId="2" fontId="19" fillId="0" borderId="8" xfId="0" applyNumberFormat="1" applyFont="1" applyFill="1" applyBorder="1" applyAlignment="1">
      <alignment horizontal="left" vertical="center" wrapText="1"/>
    </xf>
    <xf numFmtId="2" fontId="21" fillId="0" borderId="8" xfId="0" applyNumberFormat="1" applyFont="1" applyFill="1" applyBorder="1" applyAlignment="1">
      <alignment horizontal="left" vertical="center" wrapText="1"/>
    </xf>
    <xf numFmtId="49" fontId="6" fillId="5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47" fillId="9" borderId="10" xfId="0" applyFont="1" applyFill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49" fontId="6" fillId="8" borderId="8" xfId="0" applyNumberFormat="1" applyFont="1" applyFill="1" applyBorder="1" applyAlignment="1">
      <alignment horizontal="left" vertical="center" wrapText="1" shrinkToFit="1"/>
    </xf>
    <xf numFmtId="0" fontId="6" fillId="3" borderId="6" xfId="0" applyNumberFormat="1" applyFont="1" applyFill="1" applyBorder="1" applyAlignment="1">
      <alignment horizontal="left" vertical="center" wrapText="1"/>
    </xf>
    <xf numFmtId="49" fontId="6" fillId="7" borderId="8" xfId="0" applyNumberFormat="1" applyFont="1" applyFill="1" applyBorder="1" applyAlignment="1">
      <alignment horizontal="left" vertical="center" wrapText="1" shrinkToFit="1"/>
    </xf>
    <xf numFmtId="0" fontId="6" fillId="3" borderId="8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4" fillId="5" borderId="8" xfId="0" applyFont="1" applyFill="1" applyBorder="1" applyAlignment="1">
      <alignment horizontal="left" vertical="center" wrapText="1"/>
    </xf>
    <xf numFmtId="0" fontId="44" fillId="5" borderId="0" xfId="0" applyFont="1" applyFill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39" fontId="6" fillId="6" borderId="1" xfId="264" applyNumberFormat="1" applyFont="1" applyFill="1" applyBorder="1" applyAlignment="1">
      <alignment horizontal="right" vertical="center" wrapText="1" readingOrder="1"/>
    </xf>
    <xf numFmtId="165" fontId="0" fillId="5" borderId="0" xfId="0" applyNumberFormat="1" applyFill="1"/>
    <xf numFmtId="14" fontId="7" fillId="0" borderId="0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 wrapText="1" readingOrder="1"/>
    </xf>
    <xf numFmtId="39" fontId="50" fillId="6" borderId="8" xfId="264" applyNumberFormat="1" applyFont="1" applyFill="1" applyBorder="1" applyAlignment="1">
      <alignment horizontal="right" vertical="center" wrapText="1" readingOrder="1"/>
    </xf>
    <xf numFmtId="39" fontId="50" fillId="5" borderId="8" xfId="264" applyNumberFormat="1" applyFont="1" applyFill="1" applyBorder="1" applyAlignment="1">
      <alignment horizontal="right" vertical="center" wrapText="1" readingOrder="1"/>
    </xf>
    <xf numFmtId="0" fontId="6" fillId="2" borderId="0" xfId="259" applyFont="1" applyFill="1" applyAlignment="1">
      <alignment horizontal="center" wrapText="1"/>
    </xf>
    <xf numFmtId="0" fontId="3" fillId="0" borderId="0" xfId="0" applyFont="1" applyAlignment="1">
      <alignment horizontal="right"/>
    </xf>
    <xf numFmtId="0" fontId="7" fillId="2" borderId="0" xfId="259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7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 wrapText="1" readingOrder="1"/>
    </xf>
    <xf numFmtId="49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9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2" fillId="2" borderId="8" xfId="259" applyFont="1" applyFill="1" applyBorder="1" applyAlignment="1">
      <alignment horizontal="center" vertical="center" wrapText="1"/>
    </xf>
    <xf numFmtId="0" fontId="2" fillId="2" borderId="0" xfId="259" applyFont="1" applyFill="1" applyAlignment="1">
      <alignment horizontal="center" vertical="center" wrapText="1"/>
    </xf>
    <xf numFmtId="0" fontId="2" fillId="2" borderId="0" xfId="259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43" fillId="0" borderId="8" xfId="0" applyFont="1" applyFill="1" applyBorder="1" applyAlignment="1">
      <alignment wrapText="1"/>
    </xf>
    <xf numFmtId="0" fontId="42" fillId="0" borderId="8" xfId="0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6" fillId="0" borderId="8" xfId="0" applyFont="1" applyFill="1" applyBorder="1" applyAlignment="1">
      <alignment horizontal="justify" vertical="center" wrapText="1"/>
    </xf>
    <xf numFmtId="4" fontId="14" fillId="0" borderId="8" xfId="0" applyNumberFormat="1" applyFont="1" applyFill="1" applyBorder="1" applyAlignment="1">
      <alignment vertical="center"/>
    </xf>
    <xf numFmtId="165" fontId="0" fillId="0" borderId="0" xfId="0" applyNumberFormat="1" applyFill="1"/>
    <xf numFmtId="0" fontId="13" fillId="0" borderId="1" xfId="0" applyNumberFormat="1" applyFont="1" applyFill="1" applyBorder="1" applyAlignment="1">
      <alignment horizontal="left" vertical="top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165" fontId="13" fillId="0" borderId="1" xfId="264" applyNumberFormat="1" applyFont="1" applyFill="1" applyBorder="1" applyAlignment="1">
      <alignment horizontal="right" vertical="center" wrapText="1" readingOrder="1"/>
    </xf>
    <xf numFmtId="49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39" fontId="7" fillId="0" borderId="8" xfId="264" applyNumberFormat="1" applyFont="1" applyFill="1" applyBorder="1" applyAlignment="1">
      <alignment horizontal="right" vertical="center" wrapText="1" readingOrder="1"/>
    </xf>
    <xf numFmtId="43" fontId="23" fillId="0" borderId="0" xfId="264" applyFont="1" applyFill="1"/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Fill="1" applyBorder="1" applyAlignment="1">
      <alignment vertical="center" wrapText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39" fontId="6" fillId="0" borderId="8" xfId="264" applyNumberFormat="1" applyFont="1" applyFill="1" applyBorder="1" applyAlignment="1">
      <alignment horizontal="right" vertical="center" wrapText="1" readingOrder="1"/>
    </xf>
    <xf numFmtId="39" fontId="6" fillId="5" borderId="8" xfId="264" applyNumberFormat="1" applyFont="1" applyFill="1" applyBorder="1" applyAlignment="1">
      <alignment horizontal="right" vertical="center" wrapText="1" readingOrder="1"/>
    </xf>
    <xf numFmtId="49" fontId="7" fillId="0" borderId="8" xfId="0" applyNumberFormat="1" applyFont="1" applyFill="1" applyBorder="1" applyAlignment="1">
      <alignment horizontal="left" vertical="center" wrapText="1" shrinkToFit="1"/>
    </xf>
    <xf numFmtId="0" fontId="41" fillId="0" borderId="8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center" wrapText="1"/>
    </xf>
  </cellXfs>
  <cellStyles count="268">
    <cellStyle name="br" xfId="1"/>
    <cellStyle name="col" xfId="2"/>
    <cellStyle name="Normal" xfId="3"/>
    <cellStyle name="st189" xfId="4"/>
    <cellStyle name="style0" xfId="5"/>
    <cellStyle name="style0 2" xfId="6"/>
    <cellStyle name="td" xfId="7"/>
    <cellStyle name="td 2" xfId="8"/>
    <cellStyle name="tr" xfId="9"/>
    <cellStyle name="xl100" xfId="10"/>
    <cellStyle name="xl101" xfId="11"/>
    <cellStyle name="xl102" xfId="12"/>
    <cellStyle name="xl103" xfId="13"/>
    <cellStyle name="xl104" xfId="14"/>
    <cellStyle name="xl105" xfId="15"/>
    <cellStyle name="xl106" xfId="16"/>
    <cellStyle name="xl107" xfId="17"/>
    <cellStyle name="xl108" xfId="18"/>
    <cellStyle name="xl109" xfId="19"/>
    <cellStyle name="xl110" xfId="20"/>
    <cellStyle name="xl111" xfId="21"/>
    <cellStyle name="xl112" xfId="22"/>
    <cellStyle name="xl113" xfId="23"/>
    <cellStyle name="xl114" xfId="24"/>
    <cellStyle name="xl114 2" xfId="25"/>
    <cellStyle name="xl115" xfId="26"/>
    <cellStyle name="xl115 2" xfId="27"/>
    <cellStyle name="xl116" xfId="28"/>
    <cellStyle name="xl117" xfId="29"/>
    <cellStyle name="xl117 2" xfId="30"/>
    <cellStyle name="xl118" xfId="31"/>
    <cellStyle name="xl119" xfId="32"/>
    <cellStyle name="xl119 2" xfId="33"/>
    <cellStyle name="xl120" xfId="34"/>
    <cellStyle name="xl121" xfId="35"/>
    <cellStyle name="xl122" xfId="36"/>
    <cellStyle name="xl122 2" xfId="37"/>
    <cellStyle name="xl123" xfId="38"/>
    <cellStyle name="xl124" xfId="39"/>
    <cellStyle name="xl125" xfId="40"/>
    <cellStyle name="xl125 2" xfId="41"/>
    <cellStyle name="xl126" xfId="42"/>
    <cellStyle name="xl127" xfId="43"/>
    <cellStyle name="xl128" xfId="44"/>
    <cellStyle name="xl129" xfId="45"/>
    <cellStyle name="xl130" xfId="46"/>
    <cellStyle name="xl130 2" xfId="47"/>
    <cellStyle name="xl131" xfId="48"/>
    <cellStyle name="xl132" xfId="49"/>
    <cellStyle name="xl133" xfId="50"/>
    <cellStyle name="xl134" xfId="51"/>
    <cellStyle name="xl135" xfId="52"/>
    <cellStyle name="xl136" xfId="53"/>
    <cellStyle name="xl137" xfId="54"/>
    <cellStyle name="xl138" xfId="55"/>
    <cellStyle name="xl139" xfId="56"/>
    <cellStyle name="xl140" xfId="57"/>
    <cellStyle name="xl141" xfId="58"/>
    <cellStyle name="xl142" xfId="59"/>
    <cellStyle name="xl143" xfId="60"/>
    <cellStyle name="xl144" xfId="61"/>
    <cellStyle name="xl145" xfId="62"/>
    <cellStyle name="xl146" xfId="63"/>
    <cellStyle name="xl147" xfId="64"/>
    <cellStyle name="xl148" xfId="65"/>
    <cellStyle name="xl149" xfId="66"/>
    <cellStyle name="xl150" xfId="67"/>
    <cellStyle name="xl151" xfId="68"/>
    <cellStyle name="xl152" xfId="69"/>
    <cellStyle name="xl152 2" xfId="70"/>
    <cellStyle name="xl153" xfId="71"/>
    <cellStyle name="xl154" xfId="72"/>
    <cellStyle name="xl154 2" xfId="73"/>
    <cellStyle name="xl155" xfId="74"/>
    <cellStyle name="xl156" xfId="75"/>
    <cellStyle name="xl157" xfId="76"/>
    <cellStyle name="xl158" xfId="77"/>
    <cellStyle name="xl159" xfId="78"/>
    <cellStyle name="xl160" xfId="79"/>
    <cellStyle name="xl161" xfId="80"/>
    <cellStyle name="xl162" xfId="81"/>
    <cellStyle name="xl163" xfId="82"/>
    <cellStyle name="xl164" xfId="83"/>
    <cellStyle name="xl165" xfId="84"/>
    <cellStyle name="xl166" xfId="85"/>
    <cellStyle name="xl167" xfId="86"/>
    <cellStyle name="xl168" xfId="87"/>
    <cellStyle name="xl169" xfId="88"/>
    <cellStyle name="xl170" xfId="89"/>
    <cellStyle name="xl171" xfId="90"/>
    <cellStyle name="xl172" xfId="91"/>
    <cellStyle name="xl173" xfId="92"/>
    <cellStyle name="xl174" xfId="93"/>
    <cellStyle name="xl175" xfId="94"/>
    <cellStyle name="xl176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7" xfId="106"/>
    <cellStyle name="xl188" xfId="107"/>
    <cellStyle name="xl189" xfId="108"/>
    <cellStyle name="xl190" xfId="109"/>
    <cellStyle name="xl191" xfId="110"/>
    <cellStyle name="xl192" xfId="111"/>
    <cellStyle name="xl193" xfId="112"/>
    <cellStyle name="xl193 2" xfId="113"/>
    <cellStyle name="xl194" xfId="114"/>
    <cellStyle name="xl194 2" xfId="115"/>
    <cellStyle name="xl195" xfId="116"/>
    <cellStyle name="xl196" xfId="117"/>
    <cellStyle name="xl197" xfId="118"/>
    <cellStyle name="xl198" xfId="119"/>
    <cellStyle name="xl199" xfId="120"/>
    <cellStyle name="xl200" xfId="121"/>
    <cellStyle name="xl201" xfId="122"/>
    <cellStyle name="xl202" xfId="123"/>
    <cellStyle name="xl203" xfId="124"/>
    <cellStyle name="xl204" xfId="125"/>
    <cellStyle name="xl21" xfId="126"/>
    <cellStyle name="xl21 2" xfId="127"/>
    <cellStyle name="xl22" xfId="128"/>
    <cellStyle name="xl22 2" xfId="129"/>
    <cellStyle name="xl23" xfId="130"/>
    <cellStyle name="xl23 2" xfId="131"/>
    <cellStyle name="xl24" xfId="132"/>
    <cellStyle name="xl24 2" xfId="133"/>
    <cellStyle name="xl25" xfId="134"/>
    <cellStyle name="xl25 2" xfId="135"/>
    <cellStyle name="xl26" xfId="136"/>
    <cellStyle name="xl26 2" xfId="137"/>
    <cellStyle name="xl27" xfId="138"/>
    <cellStyle name="xl27 2" xfId="139"/>
    <cellStyle name="xl28" xfId="140"/>
    <cellStyle name="xl28 2" xfId="141"/>
    <cellStyle name="xl29" xfId="142"/>
    <cellStyle name="xl29 2" xfId="143"/>
    <cellStyle name="xl30" xfId="144"/>
    <cellStyle name="xl30 2" xfId="145"/>
    <cellStyle name="xl31" xfId="146"/>
    <cellStyle name="xl31 2" xfId="147"/>
    <cellStyle name="xl32" xfId="148"/>
    <cellStyle name="xl32 2" xfId="149"/>
    <cellStyle name="xl33" xfId="150"/>
    <cellStyle name="xl33 2" xfId="151"/>
    <cellStyle name="xl34" xfId="152"/>
    <cellStyle name="xl34 2" xfId="153"/>
    <cellStyle name="xl35" xfId="154"/>
    <cellStyle name="xl35 2" xfId="155"/>
    <cellStyle name="xl36" xfId="156"/>
    <cellStyle name="xl36 2" xfId="157"/>
    <cellStyle name="xl37" xfId="158"/>
    <cellStyle name="xl37 2" xfId="159"/>
    <cellStyle name="xl38" xfId="160"/>
    <cellStyle name="xl38 2" xfId="161"/>
    <cellStyle name="xl39" xfId="162"/>
    <cellStyle name="xl39 2" xfId="163"/>
    <cellStyle name="xl40" xfId="164"/>
    <cellStyle name="xl40 2" xfId="165"/>
    <cellStyle name="xl41" xfId="166"/>
    <cellStyle name="xl41 2" xfId="167"/>
    <cellStyle name="xl42" xfId="168"/>
    <cellStyle name="xl42 2" xfId="169"/>
    <cellStyle name="xl43" xfId="170"/>
    <cellStyle name="xl43 2" xfId="171"/>
    <cellStyle name="xl44" xfId="172"/>
    <cellStyle name="xl44 2" xfId="173"/>
    <cellStyle name="xl45" xfId="174"/>
    <cellStyle name="xl45 2" xfId="175"/>
    <cellStyle name="xl46" xfId="176"/>
    <cellStyle name="xl46 2" xfId="177"/>
    <cellStyle name="xl47" xfId="178"/>
    <cellStyle name="xl47 2" xfId="179"/>
    <cellStyle name="xl48" xfId="180"/>
    <cellStyle name="xl48 2" xfId="181"/>
    <cellStyle name="xl49" xfId="182"/>
    <cellStyle name="xl49 2" xfId="183"/>
    <cellStyle name="xl50" xfId="184"/>
    <cellStyle name="xl50 2" xfId="185"/>
    <cellStyle name="xl51" xfId="186"/>
    <cellStyle name="xl51 2" xfId="187"/>
    <cellStyle name="xl52" xfId="188"/>
    <cellStyle name="xl52 2" xfId="189"/>
    <cellStyle name="xl53" xfId="190"/>
    <cellStyle name="xl53 2" xfId="191"/>
    <cellStyle name="xl54" xfId="192"/>
    <cellStyle name="xl54 2" xfId="193"/>
    <cellStyle name="xl55" xfId="194"/>
    <cellStyle name="xl55 2" xfId="195"/>
    <cellStyle name="xl56" xfId="196"/>
    <cellStyle name="xl56 2" xfId="197"/>
    <cellStyle name="xl57" xfId="198"/>
    <cellStyle name="xl57 2" xfId="199"/>
    <cellStyle name="xl58" xfId="200"/>
    <cellStyle name="xl58 2" xfId="201"/>
    <cellStyle name="xl59" xfId="202"/>
    <cellStyle name="xl59 2" xfId="203"/>
    <cellStyle name="xl60" xfId="204"/>
    <cellStyle name="xl60 2" xfId="205"/>
    <cellStyle name="xl61" xfId="206"/>
    <cellStyle name="xl61 2" xfId="207"/>
    <cellStyle name="xl62" xfId="208"/>
    <cellStyle name="xl62 2" xfId="209"/>
    <cellStyle name="xl63" xfId="210"/>
    <cellStyle name="xl63 2" xfId="211"/>
    <cellStyle name="xl64" xfId="212"/>
    <cellStyle name="xl64 2" xfId="213"/>
    <cellStyle name="xl65" xfId="214"/>
    <cellStyle name="xl65 2" xfId="215"/>
    <cellStyle name="xl66" xfId="216"/>
    <cellStyle name="xl66 2" xfId="217"/>
    <cellStyle name="xl67" xfId="218"/>
    <cellStyle name="xl67 2" xfId="219"/>
    <cellStyle name="xl68" xfId="220"/>
    <cellStyle name="xl68 2" xfId="221"/>
    <cellStyle name="xl69" xfId="222"/>
    <cellStyle name="xl69 2" xfId="223"/>
    <cellStyle name="xl70" xfId="224"/>
    <cellStyle name="xl70 2" xfId="225"/>
    <cellStyle name="xl71" xfId="226"/>
    <cellStyle name="xl72" xfId="227"/>
    <cellStyle name="xl73" xfId="228"/>
    <cellStyle name="xl74" xfId="229"/>
    <cellStyle name="xl75" xfId="230"/>
    <cellStyle name="xl76" xfId="231"/>
    <cellStyle name="xl77" xfId="232"/>
    <cellStyle name="xl78" xfId="233"/>
    <cellStyle name="xl78 2" xfId="234"/>
    <cellStyle name="xl79" xfId="235"/>
    <cellStyle name="xl80" xfId="236"/>
    <cellStyle name="xl81" xfId="237"/>
    <cellStyle name="xl81 2" xfId="238"/>
    <cellStyle name="xl82" xfId="239"/>
    <cellStyle name="xl83" xfId="240"/>
    <cellStyle name="xl84" xfId="241"/>
    <cellStyle name="xl85" xfId="242"/>
    <cellStyle name="xl86" xfId="243"/>
    <cellStyle name="xl87" xfId="244"/>
    <cellStyle name="xl87 2" xfId="245"/>
    <cellStyle name="xl88" xfId="246"/>
    <cellStyle name="xl89" xfId="247"/>
    <cellStyle name="xl90" xfId="248"/>
    <cellStyle name="xl90 2" xfId="249"/>
    <cellStyle name="xl91" xfId="250"/>
    <cellStyle name="xl92" xfId="251"/>
    <cellStyle name="xl93" xfId="252"/>
    <cellStyle name="xl94" xfId="253"/>
    <cellStyle name="xl95" xfId="254"/>
    <cellStyle name="xl96" xfId="255"/>
    <cellStyle name="xl97" xfId="256"/>
    <cellStyle name="xl98" xfId="257"/>
    <cellStyle name="xl99" xfId="258"/>
    <cellStyle name="Обычный" xfId="0" builtinId="0"/>
    <cellStyle name="Обычный 2" xfId="259"/>
    <cellStyle name="Обычный 2 2" xfId="260"/>
    <cellStyle name="Обычный 3" xfId="261"/>
    <cellStyle name="Обычный 4" xfId="262"/>
    <cellStyle name="Обычный 5" xfId="263"/>
    <cellStyle name="Финансовый" xfId="264" builtinId="3"/>
    <cellStyle name="Финансовый 2" xfId="265"/>
    <cellStyle name="Финансовый 3" xfId="266"/>
    <cellStyle name="Финансовый 4" xfId="26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>
      <selection activeCell="G43" sqref="G43"/>
    </sheetView>
  </sheetViews>
  <sheetFormatPr defaultRowHeight="15.75"/>
  <cols>
    <col min="1" max="1" width="58" style="18" customWidth="1"/>
    <col min="2" max="2" width="28.42578125" style="18" customWidth="1"/>
    <col min="3" max="4" width="14.7109375" style="18" customWidth="1"/>
    <col min="5" max="5" width="11.140625" customWidth="1"/>
  </cols>
  <sheetData>
    <row r="1" spans="1:5">
      <c r="B1" s="21" t="s">
        <v>338</v>
      </c>
    </row>
    <row r="2" spans="1:5">
      <c r="A2" s="275" t="s">
        <v>378</v>
      </c>
      <c r="B2" s="275"/>
      <c r="C2" s="275"/>
      <c r="D2"/>
    </row>
    <row r="3" spans="1:5">
      <c r="A3" s="275" t="s">
        <v>339</v>
      </c>
      <c r="B3" s="275"/>
      <c r="C3" s="275"/>
      <c r="D3" s="275"/>
    </row>
    <row r="4" spans="1:5">
      <c r="A4" s="275" t="s">
        <v>340</v>
      </c>
      <c r="B4" s="275"/>
      <c r="C4" s="275"/>
      <c r="D4" s="275"/>
    </row>
    <row r="5" spans="1:5" ht="25.5" customHeight="1">
      <c r="A5" s="273" t="s">
        <v>284</v>
      </c>
      <c r="B5" s="273"/>
      <c r="C5" s="273"/>
      <c r="D5"/>
    </row>
    <row r="6" spans="1:5" ht="15.75" customHeight="1">
      <c r="A6" s="273"/>
      <c r="B6" s="273"/>
      <c r="C6" s="273"/>
      <c r="D6"/>
    </row>
    <row r="7" spans="1:5">
      <c r="C7" s="185" t="s">
        <v>326</v>
      </c>
      <c r="D7" s="185" t="s">
        <v>326</v>
      </c>
    </row>
    <row r="8" spans="1:5" ht="47.25">
      <c r="A8" s="173" t="s">
        <v>2</v>
      </c>
      <c r="B8" s="173" t="s">
        <v>0</v>
      </c>
      <c r="C8" s="4" t="s">
        <v>3</v>
      </c>
      <c r="D8" s="4" t="s">
        <v>3</v>
      </c>
    </row>
    <row r="9" spans="1:5">
      <c r="A9" s="5" t="s">
        <v>4</v>
      </c>
      <c r="B9" s="6" t="s">
        <v>19</v>
      </c>
      <c r="C9" s="203">
        <f>C10+C16+C22+C25+C33</f>
        <v>2972221</v>
      </c>
      <c r="D9" s="203">
        <f>D10+D16+D22+D25+D33</f>
        <v>2829272</v>
      </c>
      <c r="E9" s="224">
        <f>C9-D9</f>
        <v>142949</v>
      </c>
    </row>
    <row r="10" spans="1:5">
      <c r="A10" s="7" t="s">
        <v>5</v>
      </c>
      <c r="B10" s="8" t="s">
        <v>20</v>
      </c>
      <c r="C10" s="204">
        <f>C11</f>
        <v>1500000</v>
      </c>
      <c r="D10" s="204">
        <f>D11</f>
        <v>1500000</v>
      </c>
      <c r="E10" s="224">
        <f t="shared" ref="E10:E54" si="0">C10-D10</f>
        <v>0</v>
      </c>
    </row>
    <row r="11" spans="1:5">
      <c r="A11" s="174" t="s">
        <v>6</v>
      </c>
      <c r="B11" s="154" t="s">
        <v>21</v>
      </c>
      <c r="C11" s="205">
        <f>C12+C13+C14+C15</f>
        <v>1500000</v>
      </c>
      <c r="D11" s="205">
        <f>D12+D13+D14+D15</f>
        <v>1500000</v>
      </c>
      <c r="E11" s="224">
        <f t="shared" si="0"/>
        <v>0</v>
      </c>
    </row>
    <row r="12" spans="1:5" ht="81.75">
      <c r="A12" s="7" t="s">
        <v>7</v>
      </c>
      <c r="B12" s="8" t="s">
        <v>22</v>
      </c>
      <c r="C12" s="206">
        <v>1494900</v>
      </c>
      <c r="D12" s="206">
        <v>1494900</v>
      </c>
      <c r="E12" s="224">
        <f t="shared" si="0"/>
        <v>0</v>
      </c>
    </row>
    <row r="13" spans="1:5" s="97" customFormat="1" ht="132.75" customHeight="1">
      <c r="A13" s="180" t="s">
        <v>342</v>
      </c>
      <c r="B13" s="214" t="s">
        <v>345</v>
      </c>
      <c r="C13" s="206">
        <v>100</v>
      </c>
      <c r="D13" s="206">
        <v>100</v>
      </c>
      <c r="E13" s="224">
        <f t="shared" si="0"/>
        <v>0</v>
      </c>
    </row>
    <row r="14" spans="1:5" s="97" customFormat="1" ht="47.25">
      <c r="A14" s="215" t="s">
        <v>343</v>
      </c>
      <c r="B14" s="214" t="s">
        <v>346</v>
      </c>
      <c r="C14" s="206">
        <v>4300</v>
      </c>
      <c r="D14" s="206">
        <v>4300</v>
      </c>
      <c r="E14" s="224">
        <f t="shared" si="0"/>
        <v>0</v>
      </c>
    </row>
    <row r="15" spans="1:5" s="97" customFormat="1" ht="110.25">
      <c r="A15" s="216" t="s">
        <v>344</v>
      </c>
      <c r="B15" s="214" t="s">
        <v>347</v>
      </c>
      <c r="C15" s="206">
        <v>700</v>
      </c>
      <c r="D15" s="206">
        <v>700</v>
      </c>
      <c r="E15" s="224">
        <f t="shared" si="0"/>
        <v>0</v>
      </c>
    </row>
    <row r="16" spans="1:5" ht="47.25">
      <c r="A16" s="19" t="s">
        <v>8</v>
      </c>
      <c r="B16" s="20" t="s">
        <v>38</v>
      </c>
      <c r="C16" s="205">
        <f>C17</f>
        <v>1030621</v>
      </c>
      <c r="D16" s="205">
        <f>D17</f>
        <v>1030621</v>
      </c>
      <c r="E16" s="224">
        <f t="shared" si="0"/>
        <v>0</v>
      </c>
    </row>
    <row r="17" spans="1:5" ht="31.5">
      <c r="A17" s="9" t="s">
        <v>9</v>
      </c>
      <c r="B17" s="96" t="s">
        <v>155</v>
      </c>
      <c r="C17" s="204">
        <f>C18+C19+C20+C21</f>
        <v>1030621</v>
      </c>
      <c r="D17" s="204">
        <f>D18+D19+D20+D21</f>
        <v>1030621</v>
      </c>
      <c r="E17" s="224">
        <f t="shared" si="0"/>
        <v>0</v>
      </c>
    </row>
    <row r="18" spans="1:5" ht="94.5">
      <c r="A18" s="99" t="s">
        <v>163</v>
      </c>
      <c r="B18" s="96" t="s">
        <v>151</v>
      </c>
      <c r="C18" s="207">
        <v>381634.68</v>
      </c>
      <c r="D18" s="207">
        <v>381634.68</v>
      </c>
      <c r="E18" s="224">
        <f t="shared" si="0"/>
        <v>0</v>
      </c>
    </row>
    <row r="19" spans="1:5" ht="110.25">
      <c r="A19" s="100" t="s">
        <v>164</v>
      </c>
      <c r="B19" s="96" t="s">
        <v>152</v>
      </c>
      <c r="C19" s="207">
        <v>3570.26</v>
      </c>
      <c r="D19" s="207">
        <v>3570.26</v>
      </c>
      <c r="E19" s="224">
        <f t="shared" si="0"/>
        <v>0</v>
      </c>
    </row>
    <row r="20" spans="1:5" ht="94.5">
      <c r="A20" s="100" t="s">
        <v>165</v>
      </c>
      <c r="B20" s="96" t="s">
        <v>153</v>
      </c>
      <c r="C20" s="207">
        <v>710086.51</v>
      </c>
      <c r="D20" s="207">
        <v>710086.51</v>
      </c>
      <c r="E20" s="224">
        <f t="shared" si="0"/>
        <v>0</v>
      </c>
    </row>
    <row r="21" spans="1:5" ht="94.5">
      <c r="A21" s="99" t="s">
        <v>166</v>
      </c>
      <c r="B21" s="96" t="s">
        <v>154</v>
      </c>
      <c r="C21" s="207">
        <v>-64670.45</v>
      </c>
      <c r="D21" s="207">
        <v>-64670.45</v>
      </c>
      <c r="E21" s="224">
        <f t="shared" si="0"/>
        <v>0</v>
      </c>
    </row>
    <row r="22" spans="1:5">
      <c r="A22" s="19" t="s">
        <v>10</v>
      </c>
      <c r="B22" s="20" t="s">
        <v>23</v>
      </c>
      <c r="C22" s="205">
        <f>C23</f>
        <v>4000</v>
      </c>
      <c r="D22" s="205">
        <f>D23</f>
        <v>4000</v>
      </c>
      <c r="E22" s="224">
        <f t="shared" si="0"/>
        <v>0</v>
      </c>
    </row>
    <row r="23" spans="1:5">
      <c r="A23" s="9" t="s">
        <v>25</v>
      </c>
      <c r="B23" s="8" t="s">
        <v>24</v>
      </c>
      <c r="C23" s="204">
        <f>C24</f>
        <v>4000</v>
      </c>
      <c r="D23" s="204">
        <f>D24</f>
        <v>4000</v>
      </c>
      <c r="E23" s="224">
        <f t="shared" si="0"/>
        <v>0</v>
      </c>
    </row>
    <row r="24" spans="1:5">
      <c r="A24" s="10" t="s">
        <v>25</v>
      </c>
      <c r="B24" s="8" t="s">
        <v>26</v>
      </c>
      <c r="C24" s="206">
        <v>4000</v>
      </c>
      <c r="D24" s="206">
        <v>4000</v>
      </c>
      <c r="E24" s="224">
        <f t="shared" si="0"/>
        <v>0</v>
      </c>
    </row>
    <row r="25" spans="1:5">
      <c r="A25" s="19" t="s">
        <v>11</v>
      </c>
      <c r="B25" s="20" t="s">
        <v>28</v>
      </c>
      <c r="C25" s="205">
        <f>C26+C28</f>
        <v>407000</v>
      </c>
      <c r="D25" s="205">
        <f>D26+D28</f>
        <v>264051</v>
      </c>
      <c r="E25" s="224">
        <f t="shared" si="0"/>
        <v>142949</v>
      </c>
    </row>
    <row r="26" spans="1:5">
      <c r="A26" s="9" t="s">
        <v>27</v>
      </c>
      <c r="B26" s="8" t="s">
        <v>29</v>
      </c>
      <c r="C26" s="204">
        <f>C27</f>
        <v>35000</v>
      </c>
      <c r="D26" s="204">
        <f>D27</f>
        <v>35000</v>
      </c>
      <c r="E26" s="224">
        <f t="shared" si="0"/>
        <v>0</v>
      </c>
    </row>
    <row r="27" spans="1:5" ht="49.5">
      <c r="A27" s="103" t="s">
        <v>168</v>
      </c>
      <c r="B27" s="8" t="s">
        <v>30</v>
      </c>
      <c r="C27" s="206">
        <v>35000</v>
      </c>
      <c r="D27" s="206">
        <v>35000</v>
      </c>
      <c r="E27" s="224">
        <f t="shared" si="0"/>
        <v>0</v>
      </c>
    </row>
    <row r="28" spans="1:5">
      <c r="A28" s="13" t="s">
        <v>31</v>
      </c>
      <c r="B28" s="8" t="s">
        <v>32</v>
      </c>
      <c r="C28" s="208">
        <f>C29+C31</f>
        <v>372000</v>
      </c>
      <c r="D28" s="208">
        <f>D29+D31</f>
        <v>229051</v>
      </c>
      <c r="E28" s="224">
        <f t="shared" si="0"/>
        <v>142949</v>
      </c>
    </row>
    <row r="29" spans="1:5" s="97" customFormat="1" ht="16.5">
      <c r="A29" s="104" t="s">
        <v>167</v>
      </c>
      <c r="B29" s="101" t="s">
        <v>283</v>
      </c>
      <c r="C29" s="208">
        <f>C30</f>
        <v>350000</v>
      </c>
      <c r="D29" s="208">
        <f>D30</f>
        <v>207051</v>
      </c>
      <c r="E29" s="224">
        <f t="shared" si="0"/>
        <v>142949</v>
      </c>
    </row>
    <row r="30" spans="1:5" s="296" customFormat="1" ht="49.5">
      <c r="A30" s="293" t="s">
        <v>169</v>
      </c>
      <c r="B30" s="294" t="s">
        <v>177</v>
      </c>
      <c r="C30" s="209">
        <v>350000</v>
      </c>
      <c r="D30" s="209">
        <v>207051</v>
      </c>
      <c r="E30" s="295">
        <f t="shared" si="0"/>
        <v>142949</v>
      </c>
    </row>
    <row r="31" spans="1:5" s="97" customFormat="1" ht="16.5">
      <c r="A31" s="102" t="s">
        <v>173</v>
      </c>
      <c r="B31" s="101" t="s">
        <v>171</v>
      </c>
      <c r="C31" s="208">
        <f>C32</f>
        <v>22000</v>
      </c>
      <c r="D31" s="208">
        <f>D32</f>
        <v>22000</v>
      </c>
      <c r="E31" s="224">
        <f t="shared" si="0"/>
        <v>0</v>
      </c>
    </row>
    <row r="32" spans="1:5" ht="49.5">
      <c r="A32" s="98" t="s">
        <v>170</v>
      </c>
      <c r="B32" s="101" t="s">
        <v>172</v>
      </c>
      <c r="C32" s="209">
        <v>22000</v>
      </c>
      <c r="D32" s="209">
        <v>22000</v>
      </c>
      <c r="E32" s="224">
        <f t="shared" si="0"/>
        <v>0</v>
      </c>
    </row>
    <row r="33" spans="1:5" ht="31.5">
      <c r="A33" s="19" t="s">
        <v>12</v>
      </c>
      <c r="B33" s="20" t="s">
        <v>33</v>
      </c>
      <c r="C33" s="205">
        <f t="shared" ref="C33:D35" si="1">C34</f>
        <v>30600</v>
      </c>
      <c r="D33" s="205">
        <f t="shared" si="1"/>
        <v>30600</v>
      </c>
      <c r="E33" s="224">
        <f t="shared" si="0"/>
        <v>0</v>
      </c>
    </row>
    <row r="34" spans="1:5">
      <c r="A34" s="13" t="s">
        <v>13</v>
      </c>
      <c r="B34" s="12" t="s">
        <v>34</v>
      </c>
      <c r="C34" s="208">
        <f t="shared" si="1"/>
        <v>30600</v>
      </c>
      <c r="D34" s="208">
        <f t="shared" si="1"/>
        <v>30600</v>
      </c>
      <c r="E34" s="224">
        <f t="shared" si="0"/>
        <v>0</v>
      </c>
    </row>
    <row r="35" spans="1:5">
      <c r="A35" s="14" t="s">
        <v>14</v>
      </c>
      <c r="B35" s="12" t="s">
        <v>35</v>
      </c>
      <c r="C35" s="208">
        <f t="shared" si="1"/>
        <v>30600</v>
      </c>
      <c r="D35" s="208">
        <f t="shared" si="1"/>
        <v>30600</v>
      </c>
      <c r="E35" s="224">
        <f t="shared" si="0"/>
        <v>0</v>
      </c>
    </row>
    <row r="36" spans="1:5" ht="33">
      <c r="A36" s="105" t="s">
        <v>174</v>
      </c>
      <c r="B36" s="12" t="s">
        <v>1</v>
      </c>
      <c r="C36" s="209">
        <v>30600</v>
      </c>
      <c r="D36" s="209">
        <v>30600</v>
      </c>
      <c r="E36" s="224">
        <f t="shared" si="0"/>
        <v>0</v>
      </c>
    </row>
    <row r="37" spans="1:5">
      <c r="A37" s="15" t="s">
        <v>15</v>
      </c>
      <c r="B37" s="16" t="s">
        <v>36</v>
      </c>
      <c r="C37" s="210">
        <f>C38+C51</f>
        <v>8955575.3200000003</v>
      </c>
      <c r="D37" s="210">
        <f>D38+D51</f>
        <v>6137875.3200000003</v>
      </c>
      <c r="E37" s="224">
        <f t="shared" si="0"/>
        <v>2817700</v>
      </c>
    </row>
    <row r="38" spans="1:5" ht="47.25">
      <c r="A38" s="11" t="s">
        <v>16</v>
      </c>
      <c r="B38" s="12" t="s">
        <v>37</v>
      </c>
      <c r="C38" s="208">
        <f>C39+C44+C49+C42</f>
        <v>8866400</v>
      </c>
      <c r="D38" s="208">
        <f>D39+D44+D49+D42</f>
        <v>6048700</v>
      </c>
      <c r="E38" s="224">
        <f t="shared" si="0"/>
        <v>2817700</v>
      </c>
    </row>
    <row r="39" spans="1:5" s="296" customFormat="1" ht="31.5">
      <c r="A39" s="297" t="s">
        <v>300</v>
      </c>
      <c r="B39" s="155" t="s">
        <v>286</v>
      </c>
      <c r="C39" s="298">
        <v>5597800</v>
      </c>
      <c r="D39" s="298">
        <f>D40</f>
        <v>2799400</v>
      </c>
      <c r="E39" s="295">
        <f t="shared" si="0"/>
        <v>2798400</v>
      </c>
    </row>
    <row r="40" spans="1:5">
      <c r="A40" s="149" t="s">
        <v>17</v>
      </c>
      <c r="B40" s="139" t="s">
        <v>285</v>
      </c>
      <c r="C40" s="208">
        <f>C41</f>
        <v>2799400</v>
      </c>
      <c r="D40" s="208">
        <f>D41</f>
        <v>2799400</v>
      </c>
      <c r="E40" s="224">
        <f t="shared" si="0"/>
        <v>0</v>
      </c>
    </row>
    <row r="41" spans="1:5" ht="33">
      <c r="A41" s="105" t="s">
        <v>175</v>
      </c>
      <c r="B41" s="139" t="s">
        <v>287</v>
      </c>
      <c r="C41" s="208">
        <v>2799400</v>
      </c>
      <c r="D41" s="208">
        <v>2799400</v>
      </c>
      <c r="E41" s="224">
        <f t="shared" si="0"/>
        <v>0</v>
      </c>
    </row>
    <row r="42" spans="1:5" s="217" customFormat="1" ht="16.5">
      <c r="A42" s="105" t="s">
        <v>364</v>
      </c>
      <c r="B42" s="139" t="s">
        <v>365</v>
      </c>
      <c r="C42" s="208">
        <f>C43</f>
        <v>687500</v>
      </c>
      <c r="D42" s="208">
        <f>D43</f>
        <v>687500</v>
      </c>
      <c r="E42" s="224">
        <f t="shared" si="0"/>
        <v>0</v>
      </c>
    </row>
    <row r="43" spans="1:5" s="217" customFormat="1" ht="16.5">
      <c r="A43" s="105" t="s">
        <v>366</v>
      </c>
      <c r="B43" s="139" t="s">
        <v>367</v>
      </c>
      <c r="C43" s="208">
        <v>687500</v>
      </c>
      <c r="D43" s="208">
        <v>687500</v>
      </c>
      <c r="E43" s="224">
        <f t="shared" si="0"/>
        <v>0</v>
      </c>
    </row>
    <row r="44" spans="1:5" ht="28.5">
      <c r="A44" s="175" t="s">
        <v>291</v>
      </c>
      <c r="B44" s="156" t="s">
        <v>290</v>
      </c>
      <c r="C44" s="211">
        <f>C45+C47</f>
        <v>111200</v>
      </c>
      <c r="D44" s="211">
        <f>D45+D47</f>
        <v>111200</v>
      </c>
      <c r="E44" s="224">
        <f t="shared" si="0"/>
        <v>0</v>
      </c>
    </row>
    <row r="45" spans="1:5" ht="47.25">
      <c r="A45" s="149" t="s">
        <v>299</v>
      </c>
      <c r="B45" s="139" t="s">
        <v>289</v>
      </c>
      <c r="C45" s="208">
        <f>C46</f>
        <v>110500</v>
      </c>
      <c r="D45" s="208">
        <f>D46</f>
        <v>110500</v>
      </c>
      <c r="E45" s="224">
        <f t="shared" si="0"/>
        <v>0</v>
      </c>
    </row>
    <row r="46" spans="1:5" ht="45">
      <c r="A46" s="152" t="s">
        <v>179</v>
      </c>
      <c r="B46" s="139" t="s">
        <v>288</v>
      </c>
      <c r="C46" s="208">
        <v>110500</v>
      </c>
      <c r="D46" s="208">
        <v>110500</v>
      </c>
      <c r="E46" s="224">
        <f t="shared" si="0"/>
        <v>0</v>
      </c>
    </row>
    <row r="47" spans="1:5" ht="47.25">
      <c r="A47" s="39" t="s">
        <v>140</v>
      </c>
      <c r="B47" s="139" t="s">
        <v>293</v>
      </c>
      <c r="C47" s="208">
        <f>C48</f>
        <v>700</v>
      </c>
      <c r="D47" s="208">
        <f>D48</f>
        <v>700</v>
      </c>
      <c r="E47" s="224">
        <f t="shared" si="0"/>
        <v>0</v>
      </c>
    </row>
    <row r="48" spans="1:5" ht="53.25" customHeight="1">
      <c r="A48" s="103" t="s">
        <v>176</v>
      </c>
      <c r="B48" s="139" t="s">
        <v>292</v>
      </c>
      <c r="C48" s="208">
        <v>700</v>
      </c>
      <c r="D48" s="208">
        <v>700</v>
      </c>
      <c r="E48" s="224">
        <f t="shared" si="0"/>
        <v>0</v>
      </c>
    </row>
    <row r="49" spans="1:5" s="97" customFormat="1" ht="18" customHeight="1">
      <c r="A49" s="176" t="s">
        <v>297</v>
      </c>
      <c r="B49" s="155" t="s">
        <v>298</v>
      </c>
      <c r="C49" s="212">
        <f>C50</f>
        <v>2469900</v>
      </c>
      <c r="D49" s="212">
        <f>D50</f>
        <v>2450600</v>
      </c>
      <c r="E49" s="224">
        <f t="shared" si="0"/>
        <v>19300</v>
      </c>
    </row>
    <row r="50" spans="1:5" s="97" customFormat="1" ht="37.5" customHeight="1">
      <c r="A50" s="153" t="s">
        <v>178</v>
      </c>
      <c r="B50" s="148" t="s">
        <v>294</v>
      </c>
      <c r="C50" s="208">
        <v>2469900</v>
      </c>
      <c r="D50" s="208">
        <v>2450600</v>
      </c>
      <c r="E50" s="224">
        <f t="shared" si="0"/>
        <v>19300</v>
      </c>
    </row>
    <row r="51" spans="1:5" s="200" customFormat="1" ht="18.75" customHeight="1">
      <c r="A51" s="176" t="s">
        <v>360</v>
      </c>
      <c r="B51" s="202" t="s">
        <v>361</v>
      </c>
      <c r="C51" s="212">
        <f>C52</f>
        <v>89175.32</v>
      </c>
      <c r="D51" s="212">
        <f>D52</f>
        <v>89175.32</v>
      </c>
      <c r="E51" s="224">
        <f t="shared" si="0"/>
        <v>0</v>
      </c>
    </row>
    <row r="52" spans="1:5" s="200" customFormat="1" ht="36.75" customHeight="1">
      <c r="A52" s="153" t="s">
        <v>296</v>
      </c>
      <c r="B52" s="148" t="s">
        <v>362</v>
      </c>
      <c r="C52" s="208">
        <f>C53</f>
        <v>89175.32</v>
      </c>
      <c r="D52" s="208">
        <f>D53</f>
        <v>89175.32</v>
      </c>
      <c r="E52" s="224">
        <f t="shared" si="0"/>
        <v>0</v>
      </c>
    </row>
    <row r="53" spans="1:5" s="200" customFormat="1" ht="38.25" customHeight="1">
      <c r="A53" s="153" t="s">
        <v>296</v>
      </c>
      <c r="B53" s="148" t="s">
        <v>295</v>
      </c>
      <c r="C53" s="208">
        <v>89175.32</v>
      </c>
      <c r="D53" s="208">
        <v>89175.32</v>
      </c>
      <c r="E53" s="224">
        <f t="shared" si="0"/>
        <v>0</v>
      </c>
    </row>
    <row r="54" spans="1:5">
      <c r="A54" s="17" t="s">
        <v>18</v>
      </c>
      <c r="B54" s="16"/>
      <c r="C54" s="210">
        <f>C9+C37</f>
        <v>11927796.32</v>
      </c>
      <c r="D54" s="210">
        <f>D9+D37</f>
        <v>8967147.3200000003</v>
      </c>
      <c r="E54" s="224">
        <f t="shared" si="0"/>
        <v>2960649</v>
      </c>
    </row>
    <row r="55" spans="1:5" ht="18.75">
      <c r="A55" s="38"/>
      <c r="B55" s="274"/>
      <c r="C55" s="274"/>
      <c r="D55"/>
      <c r="E55" s="2"/>
    </row>
  </sheetData>
  <mergeCells count="5">
    <mergeCell ref="A5:C6"/>
    <mergeCell ref="B55:C55"/>
    <mergeCell ref="A3:D3"/>
    <mergeCell ref="A2:C2"/>
    <mergeCell ref="A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E34" sqref="E34:E35"/>
    </sheetView>
  </sheetViews>
  <sheetFormatPr defaultRowHeight="15.75"/>
  <cols>
    <col min="1" max="1" width="65.140625" style="23" customWidth="1"/>
    <col min="2" max="2" width="21.5703125" style="23" customWidth="1"/>
    <col min="3" max="4" width="21.5703125" style="218" customWidth="1"/>
    <col min="5" max="5" width="15.140625" customWidth="1"/>
    <col min="7" max="7" width="7.42578125" bestFit="1" customWidth="1"/>
  </cols>
  <sheetData>
    <row r="1" spans="1:5">
      <c r="B1" s="24" t="s">
        <v>355</v>
      </c>
    </row>
    <row r="2" spans="1:5">
      <c r="B2" s="22" t="s">
        <v>379</v>
      </c>
    </row>
    <row r="3" spans="1:5">
      <c r="A3" s="278" t="s">
        <v>302</v>
      </c>
      <c r="B3" s="278"/>
      <c r="C3" s="278"/>
      <c r="D3" s="141"/>
    </row>
    <row r="4" spans="1:5">
      <c r="A4" s="278" t="s">
        <v>301</v>
      </c>
      <c r="B4" s="278"/>
      <c r="C4" s="278"/>
      <c r="D4" s="141"/>
    </row>
    <row r="6" spans="1:5">
      <c r="A6" s="276" t="s">
        <v>42</v>
      </c>
      <c r="B6" s="277"/>
      <c r="C6" s="277"/>
      <c r="D6"/>
    </row>
    <row r="7" spans="1:5" ht="32.25" customHeight="1">
      <c r="A7" s="276" t="s">
        <v>303</v>
      </c>
      <c r="B7" s="276"/>
      <c r="C7" s="276"/>
      <c r="D7"/>
    </row>
    <row r="8" spans="1:5">
      <c r="A8" s="25"/>
      <c r="D8" s="269">
        <v>42905</v>
      </c>
    </row>
    <row r="9" spans="1:5">
      <c r="A9" s="26" t="s">
        <v>43</v>
      </c>
      <c r="B9" s="26" t="s">
        <v>43</v>
      </c>
      <c r="C9" s="185" t="s">
        <v>326</v>
      </c>
      <c r="D9" s="185" t="s">
        <v>326</v>
      </c>
    </row>
    <row r="10" spans="1:5">
      <c r="A10" s="27" t="s">
        <v>44</v>
      </c>
      <c r="B10" s="27" t="s">
        <v>45</v>
      </c>
      <c r="C10" s="27" t="s">
        <v>3</v>
      </c>
      <c r="D10" s="27" t="s">
        <v>3</v>
      </c>
    </row>
    <row r="11" spans="1:5">
      <c r="A11" s="28" t="s">
        <v>46</v>
      </c>
      <c r="B11" s="29" t="s">
        <v>47</v>
      </c>
      <c r="C11" s="79">
        <f>SUM(C12:C16)+C17</f>
        <v>5947473.2400000002</v>
      </c>
      <c r="D11" s="79">
        <f>SUM(D12:D16)+D17</f>
        <v>4188124.2399999998</v>
      </c>
      <c r="E11" s="299">
        <f>C11-D11</f>
        <v>1759349.0000000005</v>
      </c>
    </row>
    <row r="12" spans="1:5" ht="31.5">
      <c r="A12" s="157" t="s">
        <v>48</v>
      </c>
      <c r="B12" s="31" t="s">
        <v>49</v>
      </c>
      <c r="C12" s="80">
        <v>1063549</v>
      </c>
      <c r="D12" s="80">
        <v>547600</v>
      </c>
      <c r="E12" s="268">
        <f t="shared" ref="E12:E37" si="0">C12-D12</f>
        <v>515949</v>
      </c>
    </row>
    <row r="13" spans="1:5" ht="47.25">
      <c r="A13" s="30" t="s">
        <v>50</v>
      </c>
      <c r="B13" s="31" t="s">
        <v>51</v>
      </c>
      <c r="C13" s="80">
        <v>4206378.2</v>
      </c>
      <c r="D13" s="80">
        <v>3202531.38</v>
      </c>
      <c r="E13" s="268">
        <f t="shared" si="0"/>
        <v>1003846.8200000003</v>
      </c>
    </row>
    <row r="14" spans="1:5" ht="47.25">
      <c r="A14" s="157" t="s">
        <v>52</v>
      </c>
      <c r="B14" s="31" t="s">
        <v>53</v>
      </c>
      <c r="C14" s="80">
        <v>331595.53999999998</v>
      </c>
      <c r="D14" s="80">
        <v>42042.36</v>
      </c>
      <c r="E14" s="268">
        <f t="shared" si="0"/>
        <v>289553.18</v>
      </c>
    </row>
    <row r="15" spans="1:5" s="140" customFormat="1">
      <c r="A15" s="157" t="s">
        <v>304</v>
      </c>
      <c r="B15" s="158" t="s">
        <v>309</v>
      </c>
      <c r="C15" s="159">
        <v>340250.5</v>
      </c>
      <c r="D15" s="159">
        <v>340250.5</v>
      </c>
      <c r="E15" s="268">
        <f t="shared" si="0"/>
        <v>0</v>
      </c>
    </row>
    <row r="16" spans="1:5">
      <c r="A16" s="30" t="s">
        <v>54</v>
      </c>
      <c r="B16" s="31" t="s">
        <v>55</v>
      </c>
      <c r="C16" s="80">
        <v>5000</v>
      </c>
      <c r="D16" s="80">
        <v>5000</v>
      </c>
      <c r="E16" s="268">
        <f t="shared" si="0"/>
        <v>0</v>
      </c>
    </row>
    <row r="17" spans="1:5">
      <c r="A17" s="76" t="s">
        <v>141</v>
      </c>
      <c r="B17" s="77" t="s">
        <v>142</v>
      </c>
      <c r="C17" s="80">
        <v>700</v>
      </c>
      <c r="D17" s="80">
        <v>50700</v>
      </c>
      <c r="E17" s="268">
        <f t="shared" si="0"/>
        <v>-50000</v>
      </c>
    </row>
    <row r="18" spans="1:5">
      <c r="A18" s="28" t="s">
        <v>98</v>
      </c>
      <c r="B18" s="37" t="s">
        <v>99</v>
      </c>
      <c r="C18" s="79">
        <f>C19</f>
        <v>110500</v>
      </c>
      <c r="D18" s="79">
        <f>D19</f>
        <v>110500</v>
      </c>
      <c r="E18" s="299">
        <f t="shared" si="0"/>
        <v>0</v>
      </c>
    </row>
    <row r="19" spans="1:5">
      <c r="A19" s="30" t="s">
        <v>97</v>
      </c>
      <c r="B19" s="33" t="s">
        <v>96</v>
      </c>
      <c r="C19" s="80">
        <v>110500</v>
      </c>
      <c r="D19" s="80">
        <v>110500</v>
      </c>
      <c r="E19" s="268">
        <f t="shared" si="0"/>
        <v>0</v>
      </c>
    </row>
    <row r="20" spans="1:5" ht="31.5">
      <c r="A20" s="28" t="s">
        <v>56</v>
      </c>
      <c r="B20" s="29" t="s">
        <v>57</v>
      </c>
      <c r="C20" s="79">
        <f>C21+C22</f>
        <v>878100</v>
      </c>
      <c r="D20" s="79">
        <f>SUM(D21:D22)</f>
        <v>736100</v>
      </c>
      <c r="E20" s="299">
        <f t="shared" si="0"/>
        <v>142000</v>
      </c>
    </row>
    <row r="21" spans="1:5" ht="31.5">
      <c r="A21" s="30" t="s">
        <v>58</v>
      </c>
      <c r="B21" s="31" t="s">
        <v>59</v>
      </c>
      <c r="C21" s="80">
        <v>11000</v>
      </c>
      <c r="D21" s="80">
        <v>11000</v>
      </c>
      <c r="E21" s="268">
        <f t="shared" si="0"/>
        <v>0</v>
      </c>
    </row>
    <row r="22" spans="1:5">
      <c r="A22" s="30" t="s">
        <v>60</v>
      </c>
      <c r="B22" s="31" t="s">
        <v>61</v>
      </c>
      <c r="C22" s="80">
        <v>867100</v>
      </c>
      <c r="D22" s="80">
        <v>725100</v>
      </c>
      <c r="E22" s="268">
        <f t="shared" si="0"/>
        <v>142000</v>
      </c>
    </row>
    <row r="23" spans="1:5">
      <c r="A23" s="28" t="s">
        <v>62</v>
      </c>
      <c r="B23" s="29" t="s">
        <v>63</v>
      </c>
      <c r="C23" s="79">
        <f>C24+C25</f>
        <v>2462133.89</v>
      </c>
      <c r="D23" s="79">
        <f>SUM(D24:D24)+D25</f>
        <v>2359833.89</v>
      </c>
      <c r="E23" s="299">
        <f t="shared" si="0"/>
        <v>102300</v>
      </c>
    </row>
    <row r="24" spans="1:5" s="296" customFormat="1">
      <c r="A24" s="300" t="s">
        <v>64</v>
      </c>
      <c r="B24" s="301" t="s">
        <v>65</v>
      </c>
      <c r="C24" s="302">
        <v>2457133.89</v>
      </c>
      <c r="D24" s="302">
        <v>2354833.89</v>
      </c>
      <c r="E24" s="299">
        <f t="shared" si="0"/>
        <v>102300</v>
      </c>
    </row>
    <row r="25" spans="1:5">
      <c r="A25" s="76" t="s">
        <v>144</v>
      </c>
      <c r="B25" s="78" t="s">
        <v>143</v>
      </c>
      <c r="C25" s="80">
        <v>5000</v>
      </c>
      <c r="D25" s="80">
        <v>5000</v>
      </c>
      <c r="E25" s="268">
        <f t="shared" si="0"/>
        <v>0</v>
      </c>
    </row>
    <row r="26" spans="1:5">
      <c r="A26" s="28" t="s">
        <v>66</v>
      </c>
      <c r="B26" s="29" t="s">
        <v>67</v>
      </c>
      <c r="C26" s="79">
        <f>SUM(C27:C28)</f>
        <v>774766.24</v>
      </c>
      <c r="D26" s="79">
        <f>SUM(D27:D28)</f>
        <v>910766.24</v>
      </c>
      <c r="E26" s="299">
        <f t="shared" si="0"/>
        <v>-136000</v>
      </c>
    </row>
    <row r="27" spans="1:5">
      <c r="A27" s="30" t="s">
        <v>68</v>
      </c>
      <c r="B27" s="31" t="s">
        <v>69</v>
      </c>
      <c r="C27" s="80">
        <v>213766.24</v>
      </c>
      <c r="D27" s="80">
        <v>322766.24</v>
      </c>
      <c r="E27" s="268">
        <f t="shared" si="0"/>
        <v>-109000</v>
      </c>
    </row>
    <row r="28" spans="1:5">
      <c r="A28" s="30" t="s">
        <v>81</v>
      </c>
      <c r="B28" s="31" t="s">
        <v>82</v>
      </c>
      <c r="C28" s="80">
        <v>561000</v>
      </c>
      <c r="D28" s="80">
        <v>588000</v>
      </c>
      <c r="E28" s="268">
        <f t="shared" si="0"/>
        <v>-27000</v>
      </c>
    </row>
    <row r="29" spans="1:5">
      <c r="A29" s="28" t="s">
        <v>70</v>
      </c>
      <c r="B29" s="29" t="s">
        <v>71</v>
      </c>
      <c r="C29" s="79">
        <f>C30</f>
        <v>6000</v>
      </c>
      <c r="D29" s="79">
        <f>D30</f>
        <v>5000</v>
      </c>
      <c r="E29" s="268">
        <f t="shared" si="0"/>
        <v>1000</v>
      </c>
    </row>
    <row r="30" spans="1:5">
      <c r="A30" s="30" t="s">
        <v>72</v>
      </c>
      <c r="B30" s="31" t="s">
        <v>73</v>
      </c>
      <c r="C30" s="80">
        <v>6000</v>
      </c>
      <c r="D30" s="80">
        <v>5000</v>
      </c>
      <c r="E30" s="268">
        <f t="shared" si="0"/>
        <v>1000</v>
      </c>
    </row>
    <row r="31" spans="1:5">
      <c r="A31" s="28" t="s">
        <v>74</v>
      </c>
      <c r="B31" s="29" t="s">
        <v>75</v>
      </c>
      <c r="C31" s="79">
        <f>C32+C33+C34</f>
        <v>2507472.84</v>
      </c>
      <c r="D31" s="79">
        <f>D32+D33+D34</f>
        <v>1415472.84</v>
      </c>
      <c r="E31" s="268">
        <f t="shared" si="0"/>
        <v>1091999.9999999998</v>
      </c>
    </row>
    <row r="32" spans="1:5">
      <c r="A32" s="30" t="s">
        <v>76</v>
      </c>
      <c r="B32" s="31" t="s">
        <v>77</v>
      </c>
      <c r="C32" s="80">
        <v>1335000</v>
      </c>
      <c r="D32" s="80">
        <v>840000</v>
      </c>
      <c r="E32" s="299">
        <f t="shared" si="0"/>
        <v>495000</v>
      </c>
    </row>
    <row r="33" spans="1:5">
      <c r="A33" s="30" t="s">
        <v>136</v>
      </c>
      <c r="B33" s="78" t="s">
        <v>77</v>
      </c>
      <c r="C33" s="80">
        <v>414000</v>
      </c>
      <c r="D33" s="80">
        <v>183000</v>
      </c>
      <c r="E33" s="299">
        <f t="shared" si="0"/>
        <v>231000</v>
      </c>
    </row>
    <row r="34" spans="1:5">
      <c r="A34" s="81" t="s">
        <v>145</v>
      </c>
      <c r="B34" s="78" t="s">
        <v>146</v>
      </c>
      <c r="C34" s="80">
        <v>758472.84</v>
      </c>
      <c r="D34" s="80">
        <v>392472.84</v>
      </c>
      <c r="E34" s="299">
        <f t="shared" si="0"/>
        <v>365999.99999999994</v>
      </c>
    </row>
    <row r="35" spans="1:5">
      <c r="A35" s="28" t="s">
        <v>78</v>
      </c>
      <c r="B35" s="29" t="s">
        <v>79</v>
      </c>
      <c r="C35" s="79">
        <f>C36</f>
        <v>10000</v>
      </c>
      <c r="D35" s="79">
        <f>D36</f>
        <v>10000</v>
      </c>
      <c r="E35" s="299">
        <f t="shared" si="0"/>
        <v>0</v>
      </c>
    </row>
    <row r="36" spans="1:5">
      <c r="A36" s="30" t="s">
        <v>94</v>
      </c>
      <c r="B36" s="31">
        <v>1102</v>
      </c>
      <c r="C36" s="80">
        <v>10000</v>
      </c>
      <c r="D36" s="80">
        <v>10000</v>
      </c>
      <c r="E36" s="268">
        <f t="shared" si="0"/>
        <v>0</v>
      </c>
    </row>
    <row r="37" spans="1:5">
      <c r="A37" s="28" t="s">
        <v>80</v>
      </c>
      <c r="B37" s="29"/>
      <c r="C37" s="79">
        <f>C11+C18+C20+C23+C26+C29+C31+C35</f>
        <v>12696446.210000001</v>
      </c>
      <c r="D37" s="79">
        <f>D11+D18+D20+D23+D26+D29+D31+D35</f>
        <v>9735797.2100000009</v>
      </c>
      <c r="E37" s="268">
        <f t="shared" si="0"/>
        <v>2960649</v>
      </c>
    </row>
    <row r="40" spans="1:5" ht="18.75">
      <c r="A40" s="1"/>
      <c r="C40" s="3"/>
      <c r="D40" s="3"/>
    </row>
  </sheetData>
  <mergeCells count="4">
    <mergeCell ref="A6:C6"/>
    <mergeCell ref="A7:C7"/>
    <mergeCell ref="A3:C3"/>
    <mergeCell ref="A4:C4"/>
  </mergeCells>
  <phoneticPr fontId="15" type="noConversion"/>
  <pageMargins left="0.7" right="0.7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workbookViewId="0">
      <selection activeCell="E181" sqref="E181"/>
    </sheetView>
  </sheetViews>
  <sheetFormatPr defaultRowHeight="15.75"/>
  <cols>
    <col min="1" max="1" width="62.5703125" style="23" customWidth="1"/>
    <col min="2" max="3" width="14.7109375" style="23" customWidth="1"/>
    <col min="4" max="4" width="17.28515625" style="35" customWidth="1"/>
    <col min="5" max="5" width="24.28515625" style="32" customWidth="1"/>
    <col min="6" max="6" width="9.140625" style="97" hidden="1" customWidth="1"/>
    <col min="7" max="7" width="14.7109375" style="97" bestFit="1" customWidth="1"/>
    <col min="8" max="16384" width="9.140625" style="97"/>
  </cols>
  <sheetData>
    <row r="1" spans="1:7">
      <c r="D1" s="34" t="s">
        <v>314</v>
      </c>
    </row>
    <row r="2" spans="1:7">
      <c r="C2" s="279" t="s">
        <v>380</v>
      </c>
      <c r="D2" s="279"/>
      <c r="E2" s="279"/>
    </row>
    <row r="3" spans="1:7">
      <c r="C3" s="142" t="s">
        <v>302</v>
      </c>
      <c r="D3" s="142"/>
      <c r="E3" s="226"/>
    </row>
    <row r="4" spans="1:7">
      <c r="C4" s="142" t="s">
        <v>301</v>
      </c>
      <c r="D4" s="142"/>
      <c r="E4" s="226"/>
    </row>
    <row r="5" spans="1:7">
      <c r="D5" s="34"/>
    </row>
    <row r="6" spans="1:7">
      <c r="A6" s="276" t="s">
        <v>83</v>
      </c>
      <c r="B6" s="277"/>
      <c r="C6" s="277"/>
      <c r="D6" s="277"/>
      <c r="E6" s="277"/>
    </row>
    <row r="7" spans="1:7" ht="47.25" customHeight="1">
      <c r="A7" s="276" t="s">
        <v>306</v>
      </c>
      <c r="B7" s="276"/>
      <c r="C7" s="276"/>
      <c r="D7" s="276"/>
      <c r="E7" s="276"/>
      <c r="F7" s="276"/>
    </row>
    <row r="8" spans="1:7">
      <c r="A8" s="25"/>
    </row>
    <row r="9" spans="1:7">
      <c r="A9" s="26" t="s">
        <v>43</v>
      </c>
      <c r="B9" s="26" t="s">
        <v>43</v>
      </c>
      <c r="C9" s="26" t="s">
        <v>43</v>
      </c>
      <c r="D9" s="36" t="s">
        <v>43</v>
      </c>
      <c r="E9" s="185" t="s">
        <v>326</v>
      </c>
    </row>
    <row r="10" spans="1:7">
      <c r="A10" s="94" t="s">
        <v>44</v>
      </c>
      <c r="B10" s="94" t="s">
        <v>84</v>
      </c>
      <c r="C10" s="94" t="s">
        <v>85</v>
      </c>
      <c r="D10" s="95" t="s">
        <v>45</v>
      </c>
      <c r="E10" s="109" t="s">
        <v>3</v>
      </c>
    </row>
    <row r="11" spans="1:7">
      <c r="A11" s="75" t="s">
        <v>148</v>
      </c>
      <c r="B11" s="90" t="s">
        <v>183</v>
      </c>
      <c r="C11" s="90"/>
      <c r="D11" s="123"/>
      <c r="E11" s="122">
        <f>E15+E19+E23+E27+E31+E35+E39+E43+E47</f>
        <v>2034270.8900000001</v>
      </c>
      <c r="G11" s="169"/>
    </row>
    <row r="12" spans="1:7" ht="31.5">
      <c r="A12" s="161" t="s">
        <v>239</v>
      </c>
      <c r="B12" s="219" t="s">
        <v>185</v>
      </c>
      <c r="C12" s="219"/>
      <c r="D12" s="179"/>
      <c r="E12" s="191">
        <f>E13</f>
        <v>32000</v>
      </c>
      <c r="G12" s="169"/>
    </row>
    <row r="13" spans="1:7" ht="78.75">
      <c r="A13" s="190" t="s">
        <v>222</v>
      </c>
      <c r="B13" s="219" t="s">
        <v>248</v>
      </c>
      <c r="C13" s="219"/>
      <c r="D13" s="179"/>
      <c r="E13" s="191">
        <f>E14</f>
        <v>32000</v>
      </c>
      <c r="G13" s="169"/>
    </row>
    <row r="14" spans="1:7" ht="31.5">
      <c r="A14" s="193" t="s">
        <v>359</v>
      </c>
      <c r="B14" s="219" t="s">
        <v>249</v>
      </c>
      <c r="C14" s="219">
        <v>200</v>
      </c>
      <c r="D14" s="179"/>
      <c r="E14" s="191">
        <f>E15</f>
        <v>32000</v>
      </c>
      <c r="G14" s="169"/>
    </row>
    <row r="15" spans="1:7" ht="63">
      <c r="A15" s="163" t="s">
        <v>50</v>
      </c>
      <c r="B15" s="213" t="s">
        <v>249</v>
      </c>
      <c r="C15" s="213">
        <v>200</v>
      </c>
      <c r="D15" s="162" t="s">
        <v>51</v>
      </c>
      <c r="E15" s="122">
        <v>32000</v>
      </c>
      <c r="G15" s="169"/>
    </row>
    <row r="16" spans="1:7" ht="47.25">
      <c r="A16" s="188" t="s">
        <v>156</v>
      </c>
      <c r="B16" s="219" t="s">
        <v>184</v>
      </c>
      <c r="C16" s="219"/>
      <c r="D16" s="179"/>
      <c r="E16" s="191">
        <f>E18</f>
        <v>22000</v>
      </c>
      <c r="G16" s="169"/>
    </row>
    <row r="17" spans="1:7" ht="78.75">
      <c r="A17" s="190" t="s">
        <v>222</v>
      </c>
      <c r="B17" s="219" t="s">
        <v>250</v>
      </c>
      <c r="C17" s="219"/>
      <c r="D17" s="179"/>
      <c r="E17" s="191">
        <f>E18</f>
        <v>22000</v>
      </c>
      <c r="G17" s="169"/>
    </row>
    <row r="18" spans="1:7" ht="31.5">
      <c r="A18" s="193" t="s">
        <v>359</v>
      </c>
      <c r="B18" s="219" t="s">
        <v>250</v>
      </c>
      <c r="C18" s="219">
        <v>200</v>
      </c>
      <c r="D18" s="179"/>
      <c r="E18" s="191">
        <f>E19</f>
        <v>22000</v>
      </c>
      <c r="G18" s="169"/>
    </row>
    <row r="19" spans="1:7">
      <c r="A19" s="187" t="s">
        <v>60</v>
      </c>
      <c r="B19" s="213" t="s">
        <v>250</v>
      </c>
      <c r="C19" s="213">
        <v>200</v>
      </c>
      <c r="D19" s="162" t="s">
        <v>61</v>
      </c>
      <c r="E19" s="122">
        <v>22000</v>
      </c>
      <c r="G19" s="169"/>
    </row>
    <row r="20" spans="1:7" s="296" customFormat="1" ht="47.25">
      <c r="A20" s="303" t="s">
        <v>240</v>
      </c>
      <c r="B20" s="304" t="s">
        <v>182</v>
      </c>
      <c r="C20" s="304"/>
      <c r="D20" s="305"/>
      <c r="E20" s="306">
        <f>E21</f>
        <v>1425000</v>
      </c>
      <c r="G20" s="307"/>
    </row>
    <row r="21" spans="1:7" s="296" customFormat="1" ht="78.75">
      <c r="A21" s="308" t="s">
        <v>215</v>
      </c>
      <c r="B21" s="304" t="s">
        <v>251</v>
      </c>
      <c r="C21" s="304"/>
      <c r="D21" s="305"/>
      <c r="E21" s="306">
        <f>E22</f>
        <v>1425000</v>
      </c>
      <c r="G21" s="307"/>
    </row>
    <row r="22" spans="1:7" s="296" customFormat="1" ht="31.5">
      <c r="A22" s="309" t="s">
        <v>359</v>
      </c>
      <c r="B22" s="304" t="s">
        <v>251</v>
      </c>
      <c r="C22" s="304">
        <v>200</v>
      </c>
      <c r="D22" s="305"/>
      <c r="E22" s="306">
        <f>E23</f>
        <v>1425000</v>
      </c>
      <c r="G22" s="307"/>
    </row>
    <row r="23" spans="1:7" s="296" customFormat="1">
      <c r="A23" s="310" t="s">
        <v>64</v>
      </c>
      <c r="B23" s="109" t="s">
        <v>251</v>
      </c>
      <c r="C23" s="109">
        <v>200</v>
      </c>
      <c r="D23" s="311" t="s">
        <v>65</v>
      </c>
      <c r="E23" s="314">
        <v>1425000</v>
      </c>
      <c r="G23" s="307"/>
    </row>
    <row r="24" spans="1:7" s="296" customFormat="1" ht="47.25">
      <c r="A24" s="312" t="s">
        <v>369</v>
      </c>
      <c r="B24" s="304" t="s">
        <v>368</v>
      </c>
      <c r="C24" s="304"/>
      <c r="D24" s="305"/>
      <c r="E24" s="306">
        <f>E25</f>
        <v>374270.89</v>
      </c>
      <c r="G24" s="307"/>
    </row>
    <row r="25" spans="1:7" s="296" customFormat="1" ht="78.75">
      <c r="A25" s="308" t="s">
        <v>215</v>
      </c>
      <c r="B25" s="304" t="s">
        <v>368</v>
      </c>
      <c r="C25" s="304"/>
      <c r="D25" s="305"/>
      <c r="E25" s="306">
        <f>E26</f>
        <v>374270.89</v>
      </c>
      <c r="G25" s="307"/>
    </row>
    <row r="26" spans="1:7" s="296" customFormat="1" ht="31.5">
      <c r="A26" s="309" t="s">
        <v>359</v>
      </c>
      <c r="B26" s="304" t="s">
        <v>368</v>
      </c>
      <c r="C26" s="304">
        <v>200</v>
      </c>
      <c r="D26" s="305"/>
      <c r="E26" s="306">
        <f>E27</f>
        <v>374270.89</v>
      </c>
      <c r="G26" s="307"/>
    </row>
    <row r="27" spans="1:7" s="296" customFormat="1">
      <c r="A27" s="310" t="s">
        <v>64</v>
      </c>
      <c r="B27" s="313" t="s">
        <v>251</v>
      </c>
      <c r="C27" s="109">
        <v>200</v>
      </c>
      <c r="D27" s="311" t="s">
        <v>65</v>
      </c>
      <c r="E27" s="314">
        <v>374270.89</v>
      </c>
      <c r="G27" s="307"/>
    </row>
    <row r="28" spans="1:7" ht="47.25">
      <c r="A28" s="195" t="s">
        <v>160</v>
      </c>
      <c r="B28" s="219" t="s">
        <v>186</v>
      </c>
      <c r="C28" s="219"/>
      <c r="D28" s="179"/>
      <c r="E28" s="191">
        <f>E29</f>
        <v>42000</v>
      </c>
      <c r="G28" s="169"/>
    </row>
    <row r="29" spans="1:7" ht="78.75">
      <c r="A29" s="190" t="s">
        <v>222</v>
      </c>
      <c r="B29" s="219" t="s">
        <v>276</v>
      </c>
      <c r="C29" s="219"/>
      <c r="D29" s="179"/>
      <c r="E29" s="191">
        <f>E30</f>
        <v>42000</v>
      </c>
      <c r="G29" s="169"/>
    </row>
    <row r="30" spans="1:7" ht="52.5" customHeight="1">
      <c r="A30" s="193" t="s">
        <v>359</v>
      </c>
      <c r="B30" s="219" t="s">
        <v>276</v>
      </c>
      <c r="C30" s="219">
        <v>200</v>
      </c>
      <c r="D30" s="179"/>
      <c r="E30" s="191">
        <f>E31</f>
        <v>42000</v>
      </c>
      <c r="G30" s="169"/>
    </row>
    <row r="31" spans="1:7">
      <c r="A31" s="163" t="s">
        <v>64</v>
      </c>
      <c r="B31" s="213" t="s">
        <v>276</v>
      </c>
      <c r="C31" s="213">
        <v>200</v>
      </c>
      <c r="D31" s="162" t="s">
        <v>65</v>
      </c>
      <c r="E31" s="122">
        <v>42000</v>
      </c>
      <c r="G31" s="169"/>
    </row>
    <row r="32" spans="1:7" ht="47.25">
      <c r="A32" s="161" t="s">
        <v>161</v>
      </c>
      <c r="B32" s="219" t="s">
        <v>187</v>
      </c>
      <c r="C32" s="219"/>
      <c r="D32" s="179"/>
      <c r="E32" s="191">
        <f>E33</f>
        <v>5000</v>
      </c>
      <c r="G32" s="169"/>
    </row>
    <row r="33" spans="1:7" ht="78.75">
      <c r="A33" s="190" t="s">
        <v>222</v>
      </c>
      <c r="B33" s="219" t="s">
        <v>252</v>
      </c>
      <c r="C33" s="219"/>
      <c r="D33" s="179"/>
      <c r="E33" s="191">
        <f>E34</f>
        <v>5000</v>
      </c>
      <c r="G33" s="169"/>
    </row>
    <row r="34" spans="1:7" ht="31.5">
      <c r="A34" s="193" t="s">
        <v>359</v>
      </c>
      <c r="B34" s="219" t="s">
        <v>252</v>
      </c>
      <c r="C34" s="219">
        <v>200</v>
      </c>
      <c r="D34" s="179"/>
      <c r="E34" s="191">
        <f>E35</f>
        <v>5000</v>
      </c>
      <c r="G34" s="169"/>
    </row>
    <row r="35" spans="1:7">
      <c r="A35" s="163" t="s">
        <v>144</v>
      </c>
      <c r="B35" s="213" t="s">
        <v>252</v>
      </c>
      <c r="C35" s="213">
        <v>200</v>
      </c>
      <c r="D35" s="162" t="s">
        <v>143</v>
      </c>
      <c r="E35" s="122">
        <v>5000</v>
      </c>
      <c r="G35" s="169"/>
    </row>
    <row r="36" spans="1:7" ht="31.5">
      <c r="A36" s="161" t="s">
        <v>157</v>
      </c>
      <c r="B36" s="219" t="s">
        <v>188</v>
      </c>
      <c r="C36" s="219"/>
      <c r="D36" s="179"/>
      <c r="E36" s="191">
        <f>E37</f>
        <v>83000</v>
      </c>
      <c r="G36" s="169"/>
    </row>
    <row r="37" spans="1:7" ht="78.75">
      <c r="A37" s="190" t="s">
        <v>222</v>
      </c>
      <c r="B37" s="219" t="s">
        <v>253</v>
      </c>
      <c r="C37" s="219"/>
      <c r="D37" s="179"/>
      <c r="E37" s="191">
        <f>E38</f>
        <v>83000</v>
      </c>
      <c r="G37" s="169"/>
    </row>
    <row r="38" spans="1:7" ht="36" customHeight="1">
      <c r="A38" s="193" t="s">
        <v>359</v>
      </c>
      <c r="B38" s="219" t="s">
        <v>253</v>
      </c>
      <c r="C38" s="219">
        <v>200</v>
      </c>
      <c r="D38" s="179"/>
      <c r="E38" s="191">
        <f>E39</f>
        <v>83000</v>
      </c>
      <c r="G38" s="169"/>
    </row>
    <row r="39" spans="1:7">
      <c r="A39" s="187" t="s">
        <v>81</v>
      </c>
      <c r="B39" s="213" t="s">
        <v>253</v>
      </c>
      <c r="C39" s="213">
        <v>200</v>
      </c>
      <c r="D39" s="162" t="s">
        <v>82</v>
      </c>
      <c r="E39" s="122">
        <v>83000</v>
      </c>
      <c r="G39" s="169"/>
    </row>
    <row r="40" spans="1:7" ht="31.5">
      <c r="A40" s="188" t="s">
        <v>331</v>
      </c>
      <c r="B40" s="219" t="s">
        <v>189</v>
      </c>
      <c r="C40" s="219"/>
      <c r="D40" s="179"/>
      <c r="E40" s="191">
        <f>E42</f>
        <v>50000</v>
      </c>
      <c r="G40" s="169"/>
    </row>
    <row r="41" spans="1:7" ht="78.75">
      <c r="A41" s="190" t="s">
        <v>222</v>
      </c>
      <c r="B41" s="219" t="s">
        <v>275</v>
      </c>
      <c r="C41" s="219"/>
      <c r="D41" s="179"/>
      <c r="E41" s="191">
        <f>E42</f>
        <v>50000</v>
      </c>
      <c r="G41" s="169"/>
    </row>
    <row r="42" spans="1:7" ht="39" customHeight="1">
      <c r="A42" s="193" t="s">
        <v>359</v>
      </c>
      <c r="B42" s="219" t="s">
        <v>275</v>
      </c>
      <c r="C42" s="219">
        <v>200</v>
      </c>
      <c r="D42" s="179"/>
      <c r="E42" s="191">
        <f>E43</f>
        <v>50000</v>
      </c>
      <c r="G42" s="169"/>
    </row>
    <row r="43" spans="1:7">
      <c r="A43" s="187" t="s">
        <v>68</v>
      </c>
      <c r="B43" s="213" t="s">
        <v>275</v>
      </c>
      <c r="C43" s="213">
        <v>200</v>
      </c>
      <c r="D43" s="162" t="s">
        <v>69</v>
      </c>
      <c r="E43" s="122">
        <v>50000</v>
      </c>
      <c r="G43" s="169"/>
    </row>
    <row r="44" spans="1:7" ht="47.25">
      <c r="A44" s="161" t="s">
        <v>180</v>
      </c>
      <c r="B44" s="219" t="s">
        <v>190</v>
      </c>
      <c r="C44" s="219"/>
      <c r="D44" s="179"/>
      <c r="E44" s="191">
        <f>E45</f>
        <v>1000</v>
      </c>
      <c r="G44" s="169"/>
    </row>
    <row r="45" spans="1:7" ht="78.75">
      <c r="A45" s="190" t="s">
        <v>222</v>
      </c>
      <c r="B45" s="219" t="s">
        <v>255</v>
      </c>
      <c r="C45" s="219"/>
      <c r="D45" s="179"/>
      <c r="E45" s="191">
        <f>E46</f>
        <v>1000</v>
      </c>
      <c r="G45" s="169"/>
    </row>
    <row r="46" spans="1:7" ht="31.5">
      <c r="A46" s="193" t="s">
        <v>359</v>
      </c>
      <c r="B46" s="219" t="s">
        <v>254</v>
      </c>
      <c r="C46" s="219">
        <v>200</v>
      </c>
      <c r="D46" s="179"/>
      <c r="E46" s="191">
        <f>E47</f>
        <v>1000</v>
      </c>
      <c r="G46" s="169"/>
    </row>
    <row r="47" spans="1:7" ht="47.25">
      <c r="A47" s="163" t="s">
        <v>181</v>
      </c>
      <c r="B47" s="213" t="s">
        <v>255</v>
      </c>
      <c r="C47" s="213">
        <v>200</v>
      </c>
      <c r="D47" s="162" t="s">
        <v>59</v>
      </c>
      <c r="E47" s="122">
        <v>1000</v>
      </c>
      <c r="G47" s="169"/>
    </row>
    <row r="48" spans="1:7" s="217" customFormat="1" ht="31.5">
      <c r="A48" s="163" t="s">
        <v>370</v>
      </c>
      <c r="B48" s="213" t="s">
        <v>376</v>
      </c>
      <c r="C48" s="213"/>
      <c r="D48" s="162"/>
      <c r="E48" s="122">
        <v>355263</v>
      </c>
      <c r="G48" s="169"/>
    </row>
    <row r="49" spans="1:7" s="217" customFormat="1" ht="31.5">
      <c r="A49" s="193" t="s">
        <v>359</v>
      </c>
      <c r="B49" s="213" t="s">
        <v>376</v>
      </c>
      <c r="C49" s="213">
        <v>200</v>
      </c>
      <c r="D49" s="162"/>
      <c r="E49" s="122">
        <v>355263</v>
      </c>
      <c r="G49" s="169"/>
    </row>
    <row r="50" spans="1:7" s="217" customFormat="1">
      <c r="A50" s="163" t="s">
        <v>64</v>
      </c>
      <c r="B50" s="213" t="s">
        <v>376</v>
      </c>
      <c r="C50" s="213">
        <v>200</v>
      </c>
      <c r="D50" s="162" t="s">
        <v>65</v>
      </c>
      <c r="E50" s="122">
        <v>355263</v>
      </c>
      <c r="G50" s="169"/>
    </row>
    <row r="51" spans="1:7" ht="31.5">
      <c r="A51" s="124" t="s">
        <v>216</v>
      </c>
      <c r="B51" s="219" t="s">
        <v>258</v>
      </c>
      <c r="C51" s="219"/>
      <c r="D51" s="179"/>
      <c r="E51" s="191">
        <v>968549</v>
      </c>
      <c r="G51" s="169"/>
    </row>
    <row r="52" spans="1:7" ht="63">
      <c r="A52" s="145" t="s">
        <v>226</v>
      </c>
      <c r="B52" s="219" t="s">
        <v>258</v>
      </c>
      <c r="C52" s="219">
        <v>100</v>
      </c>
      <c r="D52" s="179"/>
      <c r="E52" s="191">
        <v>968549</v>
      </c>
      <c r="G52" s="169"/>
    </row>
    <row r="53" spans="1:7" ht="47.25">
      <c r="A53" s="75" t="s">
        <v>48</v>
      </c>
      <c r="B53" s="213" t="s">
        <v>258</v>
      </c>
      <c r="C53" s="213">
        <v>100</v>
      </c>
      <c r="D53" s="162" t="s">
        <v>49</v>
      </c>
      <c r="E53" s="122">
        <v>1063549</v>
      </c>
      <c r="G53" s="169"/>
    </row>
    <row r="54" spans="1:7">
      <c r="A54" s="145" t="s">
        <v>205</v>
      </c>
      <c r="B54" s="219" t="s">
        <v>200</v>
      </c>
      <c r="C54" s="219"/>
      <c r="D54" s="179"/>
      <c r="E54" s="271">
        <f>E55</f>
        <v>4174378.2</v>
      </c>
      <c r="G54" s="169"/>
    </row>
    <row r="55" spans="1:7">
      <c r="A55" s="188" t="s">
        <v>87</v>
      </c>
      <c r="B55" s="219" t="s">
        <v>194</v>
      </c>
      <c r="C55" s="219"/>
      <c r="D55" s="179"/>
      <c r="E55" s="191">
        <f>E56+E59+E62</f>
        <v>4174378.2</v>
      </c>
      <c r="G55" s="169"/>
    </row>
    <row r="56" spans="1:7" ht="31.5">
      <c r="A56" s="165" t="s">
        <v>216</v>
      </c>
      <c r="B56" s="219" t="s">
        <v>259</v>
      </c>
      <c r="C56" s="219"/>
      <c r="D56" s="179"/>
      <c r="E56" s="191">
        <f>E57</f>
        <v>3695641.2</v>
      </c>
      <c r="G56" s="169"/>
    </row>
    <row r="57" spans="1:7" ht="63">
      <c r="A57" s="145" t="s">
        <v>226</v>
      </c>
      <c r="B57" s="219" t="s">
        <v>259</v>
      </c>
      <c r="C57" s="219">
        <v>100</v>
      </c>
      <c r="D57" s="179"/>
      <c r="E57" s="191">
        <f>E58</f>
        <v>3695641.2</v>
      </c>
      <c r="G57" s="169"/>
    </row>
    <row r="58" spans="1:7" ht="60.75" customHeight="1">
      <c r="A58" s="187" t="s">
        <v>50</v>
      </c>
      <c r="B58" s="213" t="s">
        <v>259</v>
      </c>
      <c r="C58" s="213">
        <v>100</v>
      </c>
      <c r="D58" s="162" t="s">
        <v>51</v>
      </c>
      <c r="E58" s="122">
        <v>3695641.2</v>
      </c>
      <c r="G58" s="169"/>
    </row>
    <row r="59" spans="1:7" ht="31.5">
      <c r="A59" s="124" t="s">
        <v>221</v>
      </c>
      <c r="B59" s="219" t="s">
        <v>260</v>
      </c>
      <c r="C59" s="219"/>
      <c r="D59" s="179"/>
      <c r="E59" s="191">
        <f>E60</f>
        <v>448237</v>
      </c>
      <c r="G59" s="169"/>
    </row>
    <row r="60" spans="1:7" ht="31.5">
      <c r="A60" s="193" t="s">
        <v>359</v>
      </c>
      <c r="B60" s="219" t="s">
        <v>260</v>
      </c>
      <c r="C60" s="219">
        <v>200</v>
      </c>
      <c r="D60" s="179"/>
      <c r="E60" s="191">
        <f>E61</f>
        <v>448237</v>
      </c>
      <c r="G60" s="169"/>
    </row>
    <row r="61" spans="1:7" ht="60" customHeight="1">
      <c r="A61" s="187" t="s">
        <v>50</v>
      </c>
      <c r="B61" s="213" t="s">
        <v>260</v>
      </c>
      <c r="C61" s="213">
        <v>200</v>
      </c>
      <c r="D61" s="162" t="s">
        <v>51</v>
      </c>
      <c r="E61" s="122">
        <v>448237</v>
      </c>
      <c r="G61" s="169"/>
    </row>
    <row r="62" spans="1:7" ht="78.75">
      <c r="A62" s="166" t="s">
        <v>222</v>
      </c>
      <c r="B62" s="219" t="s">
        <v>261</v>
      </c>
      <c r="C62" s="219"/>
      <c r="D62" s="179"/>
      <c r="E62" s="191">
        <f>E63</f>
        <v>30500</v>
      </c>
      <c r="G62" s="169"/>
    </row>
    <row r="63" spans="1:7">
      <c r="A63" s="188" t="s">
        <v>220</v>
      </c>
      <c r="B63" s="219" t="s">
        <v>261</v>
      </c>
      <c r="C63" s="219">
        <v>800</v>
      </c>
      <c r="D63" s="179"/>
      <c r="E63" s="191">
        <f>E64</f>
        <v>30500</v>
      </c>
      <c r="G63" s="169"/>
    </row>
    <row r="64" spans="1:7" ht="63">
      <c r="A64" s="187" t="s">
        <v>50</v>
      </c>
      <c r="B64" s="213" t="s">
        <v>261</v>
      </c>
      <c r="C64" s="213">
        <v>800</v>
      </c>
      <c r="D64" s="162" t="s">
        <v>51</v>
      </c>
      <c r="E64" s="122">
        <v>30500</v>
      </c>
      <c r="G64" s="169"/>
    </row>
    <row r="65" spans="1:7">
      <c r="A65" s="188" t="s">
        <v>205</v>
      </c>
      <c r="B65" s="220" t="s">
        <v>203</v>
      </c>
      <c r="C65" s="179"/>
      <c r="D65" s="179"/>
      <c r="E65" s="271">
        <f>E66</f>
        <v>331595.53999999998</v>
      </c>
      <c r="G65" s="169"/>
    </row>
    <row r="66" spans="1:7" ht="31.5">
      <c r="A66" s="188" t="s">
        <v>88</v>
      </c>
      <c r="B66" s="219" t="s">
        <v>195</v>
      </c>
      <c r="C66" s="219"/>
      <c r="D66" s="179"/>
      <c r="E66" s="191">
        <v>331595.53999999998</v>
      </c>
      <c r="G66" s="169"/>
    </row>
    <row r="67" spans="1:7" ht="78.75">
      <c r="A67" s="190" t="s">
        <v>222</v>
      </c>
      <c r="B67" s="219" t="s">
        <v>256</v>
      </c>
      <c r="C67" s="219"/>
      <c r="D67" s="179"/>
      <c r="E67" s="191">
        <v>331595.53999999998</v>
      </c>
      <c r="G67" s="169"/>
    </row>
    <row r="68" spans="1:7">
      <c r="A68" s="188" t="s">
        <v>218</v>
      </c>
      <c r="B68" s="219" t="s">
        <v>256</v>
      </c>
      <c r="C68" s="219">
        <v>500</v>
      </c>
      <c r="D68" s="179"/>
      <c r="E68" s="191">
        <v>331595.53999999998</v>
      </c>
      <c r="G68" s="169"/>
    </row>
    <row r="69" spans="1:7" ht="47.25">
      <c r="A69" s="187" t="s">
        <v>52</v>
      </c>
      <c r="B69" s="213" t="s">
        <v>256</v>
      </c>
      <c r="C69" s="213">
        <v>500</v>
      </c>
      <c r="D69" s="162" t="s">
        <v>53</v>
      </c>
      <c r="E69" s="122">
        <v>331595.53999999998</v>
      </c>
      <c r="G69" s="169"/>
    </row>
    <row r="70" spans="1:7">
      <c r="A70" s="188" t="s">
        <v>336</v>
      </c>
      <c r="B70" s="219" t="s">
        <v>308</v>
      </c>
      <c r="C70" s="219"/>
      <c r="D70" s="179"/>
      <c r="E70" s="271">
        <f>E74+E78</f>
        <v>340250.5</v>
      </c>
      <c r="G70" s="169"/>
    </row>
    <row r="71" spans="1:7">
      <c r="A71" s="188" t="s">
        <v>311</v>
      </c>
      <c r="B71" s="219" t="s">
        <v>315</v>
      </c>
      <c r="C71" s="219"/>
      <c r="D71" s="179"/>
      <c r="E71" s="191">
        <f>E72</f>
        <v>207528</v>
      </c>
      <c r="G71" s="169"/>
    </row>
    <row r="72" spans="1:7" ht="78.75">
      <c r="A72" s="190" t="s">
        <v>222</v>
      </c>
      <c r="B72" s="219" t="s">
        <v>307</v>
      </c>
      <c r="C72" s="219"/>
      <c r="D72" s="179"/>
      <c r="E72" s="191">
        <f>E73</f>
        <v>207528</v>
      </c>
      <c r="G72" s="169"/>
    </row>
    <row r="73" spans="1:7">
      <c r="A73" s="194" t="s">
        <v>220</v>
      </c>
      <c r="B73" s="219" t="s">
        <v>307</v>
      </c>
      <c r="C73" s="219">
        <v>800</v>
      </c>
      <c r="D73" s="179"/>
      <c r="E73" s="191">
        <f>E74</f>
        <v>207528</v>
      </c>
      <c r="G73" s="169"/>
    </row>
    <row r="74" spans="1:7">
      <c r="A74" s="187" t="s">
        <v>337</v>
      </c>
      <c r="B74" s="213" t="s">
        <v>307</v>
      </c>
      <c r="C74" s="213">
        <v>800</v>
      </c>
      <c r="D74" s="162" t="s">
        <v>309</v>
      </c>
      <c r="E74" s="122">
        <v>207528</v>
      </c>
      <c r="G74" s="169"/>
    </row>
    <row r="75" spans="1:7">
      <c r="A75" s="188" t="s">
        <v>313</v>
      </c>
      <c r="B75" s="219" t="s">
        <v>317</v>
      </c>
      <c r="C75" s="219"/>
      <c r="D75" s="179"/>
      <c r="E75" s="191">
        <v>132722.5</v>
      </c>
      <c r="G75" s="169"/>
    </row>
    <row r="76" spans="1:7" ht="78.75">
      <c r="A76" s="190" t="s">
        <v>222</v>
      </c>
      <c r="B76" s="219" t="s">
        <v>310</v>
      </c>
      <c r="C76" s="219"/>
      <c r="D76" s="179"/>
      <c r="E76" s="191">
        <f>E77</f>
        <v>132722.5</v>
      </c>
      <c r="G76" s="169"/>
    </row>
    <row r="77" spans="1:7">
      <c r="A77" s="194" t="s">
        <v>220</v>
      </c>
      <c r="B77" s="219" t="s">
        <v>310</v>
      </c>
      <c r="C77" s="219">
        <v>800</v>
      </c>
      <c r="D77" s="179"/>
      <c r="E77" s="191">
        <f>E78</f>
        <v>132722.5</v>
      </c>
      <c r="G77" s="169"/>
    </row>
    <row r="78" spans="1:7">
      <c r="A78" s="187" t="s">
        <v>337</v>
      </c>
      <c r="B78" s="213" t="s">
        <v>310</v>
      </c>
      <c r="C78" s="213">
        <v>800</v>
      </c>
      <c r="D78" s="162" t="s">
        <v>309</v>
      </c>
      <c r="E78" s="122">
        <v>132722.5</v>
      </c>
      <c r="F78" s="70"/>
      <c r="G78" s="170"/>
    </row>
    <row r="79" spans="1:7">
      <c r="A79" s="188" t="s">
        <v>205</v>
      </c>
      <c r="B79" s="219" t="s">
        <v>200</v>
      </c>
      <c r="C79" s="219"/>
      <c r="D79" s="179"/>
      <c r="E79" s="271">
        <f>E80</f>
        <v>5000</v>
      </c>
      <c r="F79" s="70"/>
      <c r="G79" s="170"/>
    </row>
    <row r="80" spans="1:7" ht="31.5">
      <c r="A80" s="188" t="s">
        <v>219</v>
      </c>
      <c r="B80" s="219" t="s">
        <v>257</v>
      </c>
      <c r="C80" s="219"/>
      <c r="D80" s="179"/>
      <c r="E80" s="191">
        <f>E81</f>
        <v>5000</v>
      </c>
      <c r="F80" s="70"/>
      <c r="G80" s="170"/>
    </row>
    <row r="81" spans="1:7">
      <c r="A81" s="145" t="s">
        <v>220</v>
      </c>
      <c r="B81" s="219" t="s">
        <v>257</v>
      </c>
      <c r="C81" s="219">
        <v>800</v>
      </c>
      <c r="D81" s="179"/>
      <c r="E81" s="191">
        <f>E82</f>
        <v>5000</v>
      </c>
      <c r="F81" s="70"/>
      <c r="G81" s="170"/>
    </row>
    <row r="82" spans="1:7">
      <c r="A82" s="187" t="s">
        <v>54</v>
      </c>
      <c r="B82" s="213" t="s">
        <v>257</v>
      </c>
      <c r="C82" s="213">
        <v>800</v>
      </c>
      <c r="D82" s="162" t="s">
        <v>55</v>
      </c>
      <c r="E82" s="122">
        <v>5000</v>
      </c>
      <c r="F82" s="70"/>
      <c r="G82" s="170"/>
    </row>
    <row r="83" spans="1:7">
      <c r="A83" s="188" t="s">
        <v>217</v>
      </c>
      <c r="B83" s="220" t="s">
        <v>203</v>
      </c>
      <c r="C83" s="220"/>
      <c r="D83" s="189"/>
      <c r="E83" s="272">
        <f>E84</f>
        <v>700</v>
      </c>
      <c r="F83" s="70"/>
      <c r="G83" s="170"/>
    </row>
    <row r="84" spans="1:7" ht="94.5">
      <c r="A84" s="196" t="s">
        <v>162</v>
      </c>
      <c r="B84" s="220" t="s">
        <v>191</v>
      </c>
      <c r="C84" s="219"/>
      <c r="D84" s="179"/>
      <c r="E84" s="191">
        <f>E85</f>
        <v>700</v>
      </c>
      <c r="F84" s="70"/>
      <c r="G84" s="170"/>
    </row>
    <row r="85" spans="1:7" ht="31.5">
      <c r="A85" s="193" t="s">
        <v>359</v>
      </c>
      <c r="B85" s="220" t="s">
        <v>191</v>
      </c>
      <c r="C85" s="219">
        <v>200</v>
      </c>
      <c r="D85" s="179"/>
      <c r="E85" s="191">
        <f>E86</f>
        <v>700</v>
      </c>
      <c r="F85" s="70"/>
      <c r="G85" s="170"/>
    </row>
    <row r="86" spans="1:7">
      <c r="A86" s="187" t="s">
        <v>150</v>
      </c>
      <c r="B86" s="221" t="s">
        <v>191</v>
      </c>
      <c r="C86" s="213">
        <v>200</v>
      </c>
      <c r="D86" s="162" t="s">
        <v>142</v>
      </c>
      <c r="E86" s="122">
        <v>700</v>
      </c>
      <c r="F86" s="70"/>
      <c r="G86" s="170"/>
    </row>
    <row r="87" spans="1:7" s="201" customFormat="1">
      <c r="A87" s="188" t="s">
        <v>205</v>
      </c>
      <c r="B87" s="220" t="s">
        <v>200</v>
      </c>
      <c r="C87" s="219"/>
      <c r="D87" s="179"/>
      <c r="E87" s="191">
        <f>E88</f>
        <v>0</v>
      </c>
      <c r="F87" s="70"/>
      <c r="G87" s="170"/>
    </row>
    <row r="88" spans="1:7" ht="31.5">
      <c r="A88" s="197" t="s">
        <v>327</v>
      </c>
      <c r="B88" s="220" t="s">
        <v>328</v>
      </c>
      <c r="C88" s="219"/>
      <c r="D88" s="179"/>
      <c r="E88" s="191">
        <f>E89</f>
        <v>0</v>
      </c>
      <c r="F88" s="70"/>
      <c r="G88" s="170"/>
    </row>
    <row r="89" spans="1:7" ht="78.75">
      <c r="A89" s="190" t="s">
        <v>222</v>
      </c>
      <c r="B89" s="220" t="s">
        <v>330</v>
      </c>
      <c r="C89" s="219"/>
      <c r="D89" s="179"/>
      <c r="E89" s="191">
        <f>E90</f>
        <v>0</v>
      </c>
      <c r="F89" s="70"/>
      <c r="G89" s="170"/>
    </row>
    <row r="90" spans="1:7" ht="31.5">
      <c r="A90" s="193" t="s">
        <v>359</v>
      </c>
      <c r="B90" s="220" t="s">
        <v>330</v>
      </c>
      <c r="C90" s="179" t="s">
        <v>329</v>
      </c>
      <c r="D90" s="179"/>
      <c r="E90" s="191">
        <f>E91</f>
        <v>0</v>
      </c>
      <c r="F90" s="70"/>
      <c r="G90" s="170"/>
    </row>
    <row r="91" spans="1:7">
      <c r="A91" s="187" t="s">
        <v>150</v>
      </c>
      <c r="B91" s="221" t="s">
        <v>330</v>
      </c>
      <c r="C91" s="162" t="s">
        <v>329</v>
      </c>
      <c r="D91" s="162" t="s">
        <v>142</v>
      </c>
      <c r="E91" s="122">
        <v>0</v>
      </c>
      <c r="F91" s="70"/>
      <c r="G91" s="170"/>
    </row>
    <row r="92" spans="1:7" ht="31.5">
      <c r="A92" s="161" t="s">
        <v>358</v>
      </c>
      <c r="B92" s="219" t="s">
        <v>231</v>
      </c>
      <c r="C92" s="219"/>
      <c r="D92" s="179"/>
      <c r="E92" s="271">
        <f>E93+E96</f>
        <v>110500</v>
      </c>
      <c r="F92" s="70"/>
      <c r="G92" s="170"/>
    </row>
    <row r="93" spans="1:7" ht="47.25">
      <c r="A93" s="198" t="s">
        <v>95</v>
      </c>
      <c r="B93" s="220" t="s">
        <v>192</v>
      </c>
      <c r="C93" s="220"/>
      <c r="D93" s="189"/>
      <c r="E93" s="191">
        <f>E94</f>
        <v>106200</v>
      </c>
      <c r="F93" s="70"/>
      <c r="G93" s="170"/>
    </row>
    <row r="94" spans="1:7">
      <c r="A94" s="187" t="s">
        <v>97</v>
      </c>
      <c r="B94" s="221" t="s">
        <v>192</v>
      </c>
      <c r="C94" s="221">
        <v>100</v>
      </c>
      <c r="D94" s="178" t="s">
        <v>96</v>
      </c>
      <c r="E94" s="122">
        <v>106200</v>
      </c>
      <c r="F94" s="70"/>
      <c r="G94" s="170"/>
    </row>
    <row r="95" spans="1:7" ht="31.5">
      <c r="A95" s="193" t="s">
        <v>359</v>
      </c>
      <c r="B95" s="220" t="s">
        <v>192</v>
      </c>
      <c r="C95" s="220">
        <v>200</v>
      </c>
      <c r="D95" s="189"/>
      <c r="E95" s="84">
        <f>E96</f>
        <v>4300</v>
      </c>
      <c r="F95" s="70"/>
      <c r="G95" s="170"/>
    </row>
    <row r="96" spans="1:7">
      <c r="A96" s="187" t="s">
        <v>97</v>
      </c>
      <c r="B96" s="221" t="s">
        <v>192</v>
      </c>
      <c r="C96" s="221">
        <v>200</v>
      </c>
      <c r="D96" s="178" t="s">
        <v>96</v>
      </c>
      <c r="E96" s="315">
        <v>4300</v>
      </c>
      <c r="F96" s="70"/>
      <c r="G96" s="170"/>
    </row>
    <row r="97" spans="1:7">
      <c r="A97" s="188" t="s">
        <v>205</v>
      </c>
      <c r="B97" s="219" t="s">
        <v>200</v>
      </c>
      <c r="C97" s="219"/>
      <c r="D97" s="179"/>
      <c r="E97" s="271">
        <f>E98</f>
        <v>10000</v>
      </c>
      <c r="F97" s="70"/>
      <c r="G97" s="170"/>
    </row>
    <row r="98" spans="1:7" ht="31.5">
      <c r="A98" s="188" t="s">
        <v>225</v>
      </c>
      <c r="B98" s="219" t="s">
        <v>201</v>
      </c>
      <c r="C98" s="219"/>
      <c r="D98" s="179"/>
      <c r="E98" s="191">
        <f>E100</f>
        <v>10000</v>
      </c>
      <c r="F98" s="70"/>
      <c r="G98" s="170"/>
    </row>
    <row r="99" spans="1:7" ht="47.25">
      <c r="A99" s="165" t="s">
        <v>212</v>
      </c>
      <c r="B99" s="219" t="s">
        <v>268</v>
      </c>
      <c r="C99" s="219"/>
      <c r="D99" s="179"/>
      <c r="E99" s="191">
        <f>E100</f>
        <v>10000</v>
      </c>
      <c r="F99" s="70"/>
      <c r="G99" s="170"/>
    </row>
    <row r="100" spans="1:7" ht="31.5">
      <c r="A100" s="193" t="s">
        <v>359</v>
      </c>
      <c r="B100" s="219" t="s">
        <v>268</v>
      </c>
      <c r="C100" s="219">
        <v>200</v>
      </c>
      <c r="D100" s="179"/>
      <c r="E100" s="191">
        <f>E101</f>
        <v>10000</v>
      </c>
      <c r="F100" s="70"/>
      <c r="G100" s="170"/>
    </row>
    <row r="101" spans="1:7" ht="47.25">
      <c r="A101" s="187" t="s">
        <v>58</v>
      </c>
      <c r="B101" s="213" t="s">
        <v>268</v>
      </c>
      <c r="C101" s="213">
        <v>200</v>
      </c>
      <c r="D101" s="162" t="s">
        <v>59</v>
      </c>
      <c r="E101" s="122">
        <v>10000</v>
      </c>
      <c r="F101" s="70"/>
      <c r="G101" s="170"/>
    </row>
    <row r="102" spans="1:7">
      <c r="A102" s="151" t="s">
        <v>205</v>
      </c>
      <c r="B102" s="219" t="s">
        <v>200</v>
      </c>
      <c r="C102" s="219"/>
      <c r="D102" s="179"/>
      <c r="E102" s="271">
        <f>E103+E106+E109</f>
        <v>845100</v>
      </c>
      <c r="F102" s="70"/>
      <c r="G102" s="170"/>
    </row>
    <row r="103" spans="1:7" ht="47.25">
      <c r="A103" s="124" t="s">
        <v>223</v>
      </c>
      <c r="B103" s="219" t="s">
        <v>280</v>
      </c>
      <c r="C103" s="219"/>
      <c r="D103" s="179"/>
      <c r="E103" s="191">
        <f>E104</f>
        <v>688700</v>
      </c>
      <c r="F103" s="70"/>
      <c r="G103" s="170"/>
    </row>
    <row r="104" spans="1:7" ht="63">
      <c r="A104" s="145" t="s">
        <v>226</v>
      </c>
      <c r="B104" s="219" t="s">
        <v>280</v>
      </c>
      <c r="C104" s="219">
        <v>100</v>
      </c>
      <c r="D104" s="179"/>
      <c r="E104" s="191">
        <f>E105</f>
        <v>688700</v>
      </c>
      <c r="F104" s="70"/>
      <c r="G104" s="170"/>
    </row>
    <row r="105" spans="1:7">
      <c r="A105" s="150" t="s">
        <v>60</v>
      </c>
      <c r="B105" s="213" t="s">
        <v>280</v>
      </c>
      <c r="C105" s="213">
        <v>100</v>
      </c>
      <c r="D105" s="162" t="s">
        <v>61</v>
      </c>
      <c r="E105" s="122">
        <v>688700</v>
      </c>
      <c r="F105" s="70"/>
      <c r="G105" s="170"/>
    </row>
    <row r="106" spans="1:7" ht="47.25">
      <c r="A106" s="145" t="s">
        <v>224</v>
      </c>
      <c r="B106" s="219" t="s">
        <v>281</v>
      </c>
      <c r="C106" s="219"/>
      <c r="D106" s="179"/>
      <c r="E106" s="191">
        <f>E107</f>
        <v>155400</v>
      </c>
      <c r="F106" s="70"/>
      <c r="G106" s="170"/>
    </row>
    <row r="107" spans="1:7" ht="31.5">
      <c r="A107" s="193" t="s">
        <v>359</v>
      </c>
      <c r="B107" s="219" t="s">
        <v>281</v>
      </c>
      <c r="C107" s="219">
        <v>200</v>
      </c>
      <c r="D107" s="179"/>
      <c r="E107" s="191">
        <f>E108</f>
        <v>155400</v>
      </c>
      <c r="F107" s="70"/>
      <c r="G107" s="170"/>
    </row>
    <row r="108" spans="1:7">
      <c r="A108" s="150" t="s">
        <v>60</v>
      </c>
      <c r="B108" s="213" t="s">
        <v>281</v>
      </c>
      <c r="C108" s="213">
        <v>200</v>
      </c>
      <c r="D108" s="162" t="s">
        <v>61</v>
      </c>
      <c r="E108" s="122">
        <v>155400</v>
      </c>
      <c r="F108" s="70"/>
      <c r="G108" s="170"/>
    </row>
    <row r="109" spans="1:7" ht="78.75">
      <c r="A109" s="166" t="s">
        <v>222</v>
      </c>
      <c r="B109" s="219" t="s">
        <v>281</v>
      </c>
      <c r="C109" s="219"/>
      <c r="D109" s="179"/>
      <c r="E109" s="191">
        <v>1000</v>
      </c>
      <c r="F109" s="70"/>
      <c r="G109" s="170"/>
    </row>
    <row r="110" spans="1:7">
      <c r="A110" s="188" t="s">
        <v>220</v>
      </c>
      <c r="B110" s="219" t="s">
        <v>281</v>
      </c>
      <c r="C110" s="219">
        <v>800</v>
      </c>
      <c r="D110" s="179"/>
      <c r="E110" s="191">
        <f>E111</f>
        <v>1000</v>
      </c>
      <c r="F110" s="70"/>
      <c r="G110" s="170"/>
    </row>
    <row r="111" spans="1:7">
      <c r="A111" s="150" t="s">
        <v>60</v>
      </c>
      <c r="B111" s="219" t="s">
        <v>281</v>
      </c>
      <c r="C111" s="213">
        <v>800</v>
      </c>
      <c r="D111" s="162" t="s">
        <v>61</v>
      </c>
      <c r="E111" s="122">
        <v>1000</v>
      </c>
      <c r="F111" s="70"/>
      <c r="G111" s="170"/>
    </row>
    <row r="112" spans="1:7">
      <c r="A112" s="151" t="s">
        <v>205</v>
      </c>
      <c r="B112" s="219" t="s">
        <v>200</v>
      </c>
      <c r="C112" s="219"/>
      <c r="D112" s="179"/>
      <c r="E112" s="271">
        <f>E113+E116</f>
        <v>260600</v>
      </c>
      <c r="G112" s="169"/>
    </row>
    <row r="113" spans="1:7" ht="47.25">
      <c r="A113" s="124" t="s">
        <v>223</v>
      </c>
      <c r="B113" s="219" t="s">
        <v>280</v>
      </c>
      <c r="C113" s="219"/>
      <c r="D113" s="179"/>
      <c r="E113" s="191">
        <f>E114</f>
        <v>145300</v>
      </c>
      <c r="G113" s="169"/>
    </row>
    <row r="114" spans="1:7" ht="63">
      <c r="A114" s="145" t="s">
        <v>226</v>
      </c>
      <c r="B114" s="219" t="s">
        <v>280</v>
      </c>
      <c r="C114" s="219">
        <v>100</v>
      </c>
      <c r="D114" s="179"/>
      <c r="E114" s="191">
        <f>E115</f>
        <v>145300</v>
      </c>
      <c r="G114" s="169"/>
    </row>
    <row r="115" spans="1:7">
      <c r="A115" s="150" t="s">
        <v>64</v>
      </c>
      <c r="B115" s="213" t="s">
        <v>280</v>
      </c>
      <c r="C115" s="213">
        <v>100</v>
      </c>
      <c r="D115" s="162" t="s">
        <v>65</v>
      </c>
      <c r="E115" s="122">
        <v>145300</v>
      </c>
      <c r="G115" s="169"/>
    </row>
    <row r="116" spans="1:7" ht="47.25">
      <c r="A116" s="145" t="s">
        <v>224</v>
      </c>
      <c r="B116" s="219" t="s">
        <v>280</v>
      </c>
      <c r="C116" s="219"/>
      <c r="D116" s="179"/>
      <c r="E116" s="191">
        <f>E117</f>
        <v>115300</v>
      </c>
      <c r="G116" s="169"/>
    </row>
    <row r="117" spans="1:7" ht="31.5">
      <c r="A117" s="193" t="s">
        <v>359</v>
      </c>
      <c r="B117" s="219" t="s">
        <v>280</v>
      </c>
      <c r="C117" s="219">
        <v>200</v>
      </c>
      <c r="D117" s="179"/>
      <c r="E117" s="191">
        <f>E118</f>
        <v>115300</v>
      </c>
      <c r="G117" s="169"/>
    </row>
    <row r="118" spans="1:7">
      <c r="A118" s="150" t="s">
        <v>64</v>
      </c>
      <c r="B118" s="213" t="s">
        <v>280</v>
      </c>
      <c r="C118" s="213">
        <v>200</v>
      </c>
      <c r="D118" s="162" t="s">
        <v>65</v>
      </c>
      <c r="E118" s="122">
        <v>115300</v>
      </c>
      <c r="G118" s="169"/>
    </row>
    <row r="119" spans="1:7" s="226" customFormat="1">
      <c r="A119" s="151" t="s">
        <v>205</v>
      </c>
      <c r="B119" s="219" t="s">
        <v>200</v>
      </c>
      <c r="C119" s="219"/>
      <c r="D119" s="179"/>
      <c r="E119" s="191">
        <f>E120</f>
        <v>0</v>
      </c>
      <c r="G119" s="227"/>
    </row>
    <row r="120" spans="1:7" s="200" customFormat="1" ht="31.5">
      <c r="A120" s="197" t="s">
        <v>327</v>
      </c>
      <c r="B120" s="213" t="s">
        <v>328</v>
      </c>
      <c r="C120" s="213"/>
      <c r="D120" s="162"/>
      <c r="E120" s="191">
        <f>E121</f>
        <v>0</v>
      </c>
      <c r="G120" s="169"/>
    </row>
    <row r="121" spans="1:7" ht="78.75">
      <c r="A121" s="190" t="s">
        <v>222</v>
      </c>
      <c r="B121" s="213" t="s">
        <v>330</v>
      </c>
      <c r="C121" s="213"/>
      <c r="D121" s="162"/>
      <c r="E121" s="191">
        <f>E122</f>
        <v>0</v>
      </c>
      <c r="G121" s="169"/>
    </row>
    <row r="122" spans="1:7" ht="31.5">
      <c r="A122" s="193" t="s">
        <v>359</v>
      </c>
      <c r="B122" s="213" t="s">
        <v>330</v>
      </c>
      <c r="C122" s="213">
        <v>200</v>
      </c>
      <c r="D122" s="162"/>
      <c r="E122" s="191">
        <f>E123</f>
        <v>0</v>
      </c>
      <c r="G122" s="169"/>
    </row>
    <row r="123" spans="1:7">
      <c r="A123" s="150" t="s">
        <v>68</v>
      </c>
      <c r="B123" s="213" t="s">
        <v>330</v>
      </c>
      <c r="C123" s="213">
        <v>200</v>
      </c>
      <c r="D123" s="162" t="s">
        <v>69</v>
      </c>
      <c r="E123" s="122">
        <v>0</v>
      </c>
      <c r="G123" s="169"/>
    </row>
    <row r="124" spans="1:7">
      <c r="A124" s="188" t="s">
        <v>205</v>
      </c>
      <c r="B124" s="219" t="s">
        <v>200</v>
      </c>
      <c r="C124" s="219"/>
      <c r="D124" s="179"/>
      <c r="E124" s="271">
        <f>E125</f>
        <v>163766.24</v>
      </c>
      <c r="G124" s="169"/>
    </row>
    <row r="125" spans="1:7">
      <c r="A125" s="188" t="s">
        <v>332</v>
      </c>
      <c r="B125" s="219" t="s">
        <v>333</v>
      </c>
      <c r="C125" s="219"/>
      <c r="D125" s="179"/>
      <c r="E125" s="191">
        <f>E126</f>
        <v>163766.24</v>
      </c>
      <c r="G125" s="169"/>
    </row>
    <row r="126" spans="1:7" ht="78.75">
      <c r="A126" s="166" t="s">
        <v>222</v>
      </c>
      <c r="B126" s="219" t="s">
        <v>334</v>
      </c>
      <c r="C126" s="219"/>
      <c r="D126" s="179"/>
      <c r="E126" s="191">
        <f>E127</f>
        <v>163766.24</v>
      </c>
      <c r="G126" s="169"/>
    </row>
    <row r="127" spans="1:7" ht="31.5">
      <c r="A127" s="193" t="s">
        <v>359</v>
      </c>
      <c r="B127" s="222" t="s">
        <v>334</v>
      </c>
      <c r="C127" s="219">
        <v>200</v>
      </c>
      <c r="D127" s="179"/>
      <c r="E127" s="191">
        <f>E128</f>
        <v>163766.24</v>
      </c>
      <c r="G127" s="169"/>
    </row>
    <row r="128" spans="1:7">
      <c r="A128" s="187" t="s">
        <v>68</v>
      </c>
      <c r="B128" s="223" t="s">
        <v>334</v>
      </c>
      <c r="C128" s="213">
        <v>200</v>
      </c>
      <c r="D128" s="162" t="s">
        <v>69</v>
      </c>
      <c r="E128" s="122">
        <v>163766.24</v>
      </c>
      <c r="G128" s="169"/>
    </row>
    <row r="129" spans="1:7" ht="23.25" customHeight="1">
      <c r="A129" s="188" t="s">
        <v>205</v>
      </c>
      <c r="B129" s="222" t="s">
        <v>200</v>
      </c>
      <c r="C129" s="219"/>
      <c r="D129" s="179"/>
      <c r="E129" s="271">
        <f>E133+E138+E143</f>
        <v>478000</v>
      </c>
      <c r="G129" s="169"/>
    </row>
    <row r="130" spans="1:7" ht="31.5">
      <c r="A130" s="188" t="s">
        <v>90</v>
      </c>
      <c r="B130" s="219" t="s">
        <v>209</v>
      </c>
      <c r="C130" s="219"/>
      <c r="D130" s="179"/>
      <c r="E130" s="191">
        <f>E132</f>
        <v>463000</v>
      </c>
      <c r="G130" s="169"/>
    </row>
    <row r="131" spans="1:7" ht="78.75">
      <c r="A131" s="166" t="s">
        <v>222</v>
      </c>
      <c r="B131" s="219" t="s">
        <v>269</v>
      </c>
      <c r="C131" s="219"/>
      <c r="D131" s="179"/>
      <c r="E131" s="191">
        <f>E132</f>
        <v>463000</v>
      </c>
      <c r="G131" s="169"/>
    </row>
    <row r="132" spans="1:7" ht="31.5">
      <c r="A132" s="193" t="s">
        <v>359</v>
      </c>
      <c r="B132" s="219" t="s">
        <v>269</v>
      </c>
      <c r="C132" s="219">
        <v>200</v>
      </c>
      <c r="D132" s="179"/>
      <c r="E132" s="191">
        <f>E133</f>
        <v>463000</v>
      </c>
      <c r="G132" s="169"/>
    </row>
    <row r="133" spans="1:7">
      <c r="A133" s="187" t="s">
        <v>81</v>
      </c>
      <c r="B133" s="213" t="s">
        <v>269</v>
      </c>
      <c r="C133" s="213">
        <v>200</v>
      </c>
      <c r="D133" s="162" t="s">
        <v>82</v>
      </c>
      <c r="E133" s="122">
        <v>463000</v>
      </c>
      <c r="G133" s="169"/>
    </row>
    <row r="134" spans="1:7">
      <c r="A134" s="188" t="s">
        <v>205</v>
      </c>
      <c r="B134" s="219" t="s">
        <v>200</v>
      </c>
      <c r="C134" s="219"/>
      <c r="D134" s="179"/>
      <c r="E134" s="191">
        <f>E135</f>
        <v>5000</v>
      </c>
      <c r="G134" s="169"/>
    </row>
    <row r="135" spans="1:7" ht="30" customHeight="1">
      <c r="A135" s="188" t="s">
        <v>91</v>
      </c>
      <c r="B135" s="219" t="s">
        <v>208</v>
      </c>
      <c r="C135" s="219"/>
      <c r="D135" s="179"/>
      <c r="E135" s="191">
        <f>E137</f>
        <v>5000</v>
      </c>
      <c r="G135" s="169"/>
    </row>
    <row r="136" spans="1:7" ht="78.75">
      <c r="A136" s="166" t="s">
        <v>222</v>
      </c>
      <c r="B136" s="219" t="s">
        <v>270</v>
      </c>
      <c r="C136" s="219"/>
      <c r="D136" s="179"/>
      <c r="E136" s="191">
        <f>E137</f>
        <v>5000</v>
      </c>
    </row>
    <row r="137" spans="1:7" ht="31.5">
      <c r="A137" s="193" t="s">
        <v>359</v>
      </c>
      <c r="B137" s="219" t="s">
        <v>271</v>
      </c>
      <c r="C137" s="219">
        <v>200</v>
      </c>
      <c r="D137" s="179"/>
      <c r="E137" s="191">
        <f>E138</f>
        <v>5000</v>
      </c>
    </row>
    <row r="138" spans="1:7">
      <c r="A138" s="187" t="s">
        <v>81</v>
      </c>
      <c r="B138" s="213" t="s">
        <v>271</v>
      </c>
      <c r="C138" s="213">
        <v>200</v>
      </c>
      <c r="D138" s="162" t="s">
        <v>82</v>
      </c>
      <c r="E138" s="122">
        <v>5000</v>
      </c>
    </row>
    <row r="139" spans="1:7">
      <c r="A139" s="188" t="s">
        <v>205</v>
      </c>
      <c r="B139" s="219" t="s">
        <v>200</v>
      </c>
      <c r="C139" s="219"/>
      <c r="D139" s="179"/>
      <c r="E139" s="191">
        <f>E140</f>
        <v>10000</v>
      </c>
    </row>
    <row r="140" spans="1:7" ht="31.5">
      <c r="A140" s="188" t="s">
        <v>214</v>
      </c>
      <c r="B140" s="219" t="s">
        <v>213</v>
      </c>
      <c r="C140" s="219"/>
      <c r="D140" s="179"/>
      <c r="E140" s="191">
        <f>E142</f>
        <v>10000</v>
      </c>
    </row>
    <row r="141" spans="1:7" ht="78.75">
      <c r="A141" s="166" t="s">
        <v>222</v>
      </c>
      <c r="B141" s="219" t="s">
        <v>272</v>
      </c>
      <c r="C141" s="219"/>
      <c r="D141" s="179"/>
      <c r="E141" s="191">
        <f>E142</f>
        <v>10000</v>
      </c>
    </row>
    <row r="142" spans="1:7" ht="31.5">
      <c r="A142" s="193" t="s">
        <v>359</v>
      </c>
      <c r="B142" s="219" t="s">
        <v>272</v>
      </c>
      <c r="C142" s="219">
        <v>200</v>
      </c>
      <c r="D142" s="179"/>
      <c r="E142" s="191">
        <f>E143</f>
        <v>10000</v>
      </c>
    </row>
    <row r="143" spans="1:7">
      <c r="A143" s="187" t="s">
        <v>81</v>
      </c>
      <c r="B143" s="213" t="s">
        <v>272</v>
      </c>
      <c r="C143" s="213">
        <v>200</v>
      </c>
      <c r="D143" s="162" t="s">
        <v>82</v>
      </c>
      <c r="E143" s="122">
        <v>10000</v>
      </c>
    </row>
    <row r="144" spans="1:7">
      <c r="A144" s="188" t="s">
        <v>205</v>
      </c>
      <c r="B144" s="219" t="s">
        <v>200</v>
      </c>
      <c r="C144" s="219"/>
      <c r="D144" s="179"/>
      <c r="E144" s="271">
        <f>E145</f>
        <v>6000</v>
      </c>
    </row>
    <row r="145" spans="1:5" ht="31.5">
      <c r="A145" s="188" t="s">
        <v>137</v>
      </c>
      <c r="B145" s="219" t="s">
        <v>210</v>
      </c>
      <c r="C145" s="219"/>
      <c r="D145" s="179"/>
      <c r="E145" s="191">
        <f>E147</f>
        <v>6000</v>
      </c>
    </row>
    <row r="146" spans="1:5" ht="78.75">
      <c r="A146" s="166" t="s">
        <v>222</v>
      </c>
      <c r="B146" s="222" t="s">
        <v>273</v>
      </c>
      <c r="C146" s="219"/>
      <c r="D146" s="179"/>
      <c r="E146" s="191">
        <f>E147</f>
        <v>6000</v>
      </c>
    </row>
    <row r="147" spans="1:5" ht="31.5">
      <c r="A147" s="193" t="s">
        <v>359</v>
      </c>
      <c r="B147" s="219" t="s">
        <v>273</v>
      </c>
      <c r="C147" s="219">
        <v>200</v>
      </c>
      <c r="D147" s="179"/>
      <c r="E147" s="191">
        <f>E148</f>
        <v>6000</v>
      </c>
    </row>
    <row r="148" spans="1:5">
      <c r="A148" s="187" t="s">
        <v>72</v>
      </c>
      <c r="B148" s="213" t="s">
        <v>273</v>
      </c>
      <c r="C148" s="213">
        <v>200</v>
      </c>
      <c r="D148" s="162" t="s">
        <v>73</v>
      </c>
      <c r="E148" s="122">
        <v>6000</v>
      </c>
    </row>
    <row r="149" spans="1:5">
      <c r="A149" s="188" t="s">
        <v>217</v>
      </c>
      <c r="B149" s="219" t="s">
        <v>200</v>
      </c>
      <c r="C149" s="219"/>
      <c r="D149" s="179"/>
      <c r="E149" s="271">
        <f>E152+E155+E158</f>
        <v>1335000</v>
      </c>
    </row>
    <row r="150" spans="1:5" ht="31.5">
      <c r="A150" s="188" t="s">
        <v>139</v>
      </c>
      <c r="B150" s="219" t="s">
        <v>196</v>
      </c>
      <c r="C150" s="219"/>
      <c r="D150" s="179"/>
      <c r="E150" s="191">
        <f>E151</f>
        <v>1165000</v>
      </c>
    </row>
    <row r="151" spans="1:5" ht="47.25">
      <c r="A151" s="124" t="s">
        <v>223</v>
      </c>
      <c r="B151" s="219" t="s">
        <v>262</v>
      </c>
      <c r="C151" s="219"/>
      <c r="D151" s="179"/>
      <c r="E151" s="191">
        <f>E152</f>
        <v>1165000</v>
      </c>
    </row>
    <row r="152" spans="1:5">
      <c r="A152" s="187" t="s">
        <v>76</v>
      </c>
      <c r="B152" s="213" t="s">
        <v>262</v>
      </c>
      <c r="C152" s="213">
        <v>100</v>
      </c>
      <c r="D152" s="162" t="s">
        <v>77</v>
      </c>
      <c r="E152" s="122">
        <v>1165000</v>
      </c>
    </row>
    <row r="153" spans="1:5" ht="47.25">
      <c r="A153" s="145" t="s">
        <v>224</v>
      </c>
      <c r="B153" s="219" t="s">
        <v>263</v>
      </c>
      <c r="C153" s="219"/>
      <c r="D153" s="179"/>
      <c r="E153" s="191">
        <f>E154</f>
        <v>167000</v>
      </c>
    </row>
    <row r="154" spans="1:5" ht="31.5">
      <c r="A154" s="193" t="s">
        <v>359</v>
      </c>
      <c r="B154" s="219" t="s">
        <v>264</v>
      </c>
      <c r="C154" s="219">
        <v>200</v>
      </c>
      <c r="D154" s="179"/>
      <c r="E154" s="191">
        <f>E155</f>
        <v>167000</v>
      </c>
    </row>
    <row r="155" spans="1:5">
      <c r="A155" s="187" t="s">
        <v>76</v>
      </c>
      <c r="B155" s="213" t="s">
        <v>264</v>
      </c>
      <c r="C155" s="213">
        <v>200</v>
      </c>
      <c r="D155" s="162" t="s">
        <v>77</v>
      </c>
      <c r="E155" s="122">
        <v>167000</v>
      </c>
    </row>
    <row r="156" spans="1:5" ht="78.75">
      <c r="A156" s="166" t="s">
        <v>222</v>
      </c>
      <c r="B156" s="219" t="s">
        <v>265</v>
      </c>
      <c r="C156" s="219"/>
      <c r="D156" s="179"/>
      <c r="E156" s="191">
        <f>E157</f>
        <v>3000</v>
      </c>
    </row>
    <row r="157" spans="1:5">
      <c r="A157" s="167" t="s">
        <v>220</v>
      </c>
      <c r="B157" s="219" t="s">
        <v>265</v>
      </c>
      <c r="C157" s="219">
        <v>800</v>
      </c>
      <c r="D157" s="179"/>
      <c r="E157" s="191">
        <f>E158</f>
        <v>3000</v>
      </c>
    </row>
    <row r="158" spans="1:5">
      <c r="A158" s="187" t="s">
        <v>76</v>
      </c>
      <c r="B158" s="213" t="s">
        <v>265</v>
      </c>
      <c r="C158" s="213">
        <v>800</v>
      </c>
      <c r="D158" s="162" t="s">
        <v>77</v>
      </c>
      <c r="E158" s="122">
        <v>3000</v>
      </c>
    </row>
    <row r="159" spans="1:5">
      <c r="A159" s="188" t="s">
        <v>205</v>
      </c>
      <c r="B159" s="219" t="s">
        <v>200</v>
      </c>
      <c r="C159" s="219"/>
      <c r="D159" s="179"/>
      <c r="E159" s="271">
        <f>E162+E165</f>
        <v>414000</v>
      </c>
    </row>
    <row r="160" spans="1:5" ht="31.5">
      <c r="A160" s="188" t="s">
        <v>135</v>
      </c>
      <c r="B160" s="219" t="s">
        <v>197</v>
      </c>
      <c r="C160" s="219"/>
      <c r="D160" s="179"/>
      <c r="E160" s="191">
        <f>E161</f>
        <v>409000</v>
      </c>
    </row>
    <row r="161" spans="1:5" ht="47.25">
      <c r="A161" s="124" t="s">
        <v>223</v>
      </c>
      <c r="B161" s="219" t="s">
        <v>266</v>
      </c>
      <c r="C161" s="219"/>
      <c r="D161" s="179"/>
      <c r="E161" s="191">
        <f>E162</f>
        <v>409000</v>
      </c>
    </row>
    <row r="162" spans="1:5">
      <c r="A162" s="187" t="s">
        <v>136</v>
      </c>
      <c r="B162" s="213" t="s">
        <v>266</v>
      </c>
      <c r="C162" s="213">
        <v>100</v>
      </c>
      <c r="D162" s="162" t="s">
        <v>77</v>
      </c>
      <c r="E162" s="122">
        <v>409000</v>
      </c>
    </row>
    <row r="163" spans="1:5" ht="47.25">
      <c r="A163" s="145" t="s">
        <v>224</v>
      </c>
      <c r="B163" s="219" t="s">
        <v>267</v>
      </c>
      <c r="C163" s="219"/>
      <c r="D163" s="179"/>
      <c r="E163" s="191">
        <v>5000</v>
      </c>
    </row>
    <row r="164" spans="1:5" ht="31.5">
      <c r="A164" s="193" t="s">
        <v>359</v>
      </c>
      <c r="B164" s="219" t="s">
        <v>267</v>
      </c>
      <c r="C164" s="219">
        <v>200</v>
      </c>
      <c r="D164" s="179"/>
      <c r="E164" s="191">
        <v>5000</v>
      </c>
    </row>
    <row r="165" spans="1:5">
      <c r="A165" s="187" t="s">
        <v>136</v>
      </c>
      <c r="B165" s="213" t="s">
        <v>267</v>
      </c>
      <c r="C165" s="213">
        <v>200</v>
      </c>
      <c r="D165" s="162" t="s">
        <v>77</v>
      </c>
      <c r="E165" s="122">
        <v>5000</v>
      </c>
    </row>
    <row r="166" spans="1:5">
      <c r="A166" s="188" t="s">
        <v>205</v>
      </c>
      <c r="B166" s="219" t="s">
        <v>200</v>
      </c>
      <c r="C166" s="219"/>
      <c r="D166" s="179"/>
      <c r="E166" s="271">
        <f>E170+E173+E176</f>
        <v>758472.84</v>
      </c>
    </row>
    <row r="167" spans="1:5" ht="47.25">
      <c r="A167" s="161" t="s">
        <v>335</v>
      </c>
      <c r="B167" s="219" t="s">
        <v>198</v>
      </c>
      <c r="C167" s="219"/>
      <c r="D167" s="179"/>
      <c r="E167" s="191">
        <f>E168</f>
        <v>749472.84</v>
      </c>
    </row>
    <row r="168" spans="1:5">
      <c r="A168" s="151" t="s">
        <v>145</v>
      </c>
      <c r="B168" s="219"/>
      <c r="C168" s="219"/>
      <c r="D168" s="179"/>
      <c r="E168" s="191">
        <f>E169</f>
        <v>749472.84</v>
      </c>
    </row>
    <row r="169" spans="1:5" ht="47.25">
      <c r="A169" s="124" t="s">
        <v>223</v>
      </c>
      <c r="B169" s="219" t="s">
        <v>280</v>
      </c>
      <c r="C169" s="219"/>
      <c r="D169" s="179"/>
      <c r="E169" s="191">
        <f>E170</f>
        <v>749472.84</v>
      </c>
    </row>
    <row r="170" spans="1:5">
      <c r="A170" s="150" t="s">
        <v>145</v>
      </c>
      <c r="B170" s="213" t="s">
        <v>280</v>
      </c>
      <c r="C170" s="213">
        <v>100</v>
      </c>
      <c r="D170" s="162" t="s">
        <v>146</v>
      </c>
      <c r="E170" s="122">
        <v>749472.84</v>
      </c>
    </row>
    <row r="171" spans="1:5" ht="47.25">
      <c r="A171" s="145" t="s">
        <v>224</v>
      </c>
      <c r="B171" s="219" t="s">
        <v>281</v>
      </c>
      <c r="C171" s="219"/>
      <c r="D171" s="179"/>
      <c r="E171" s="191">
        <f>E172</f>
        <v>6000</v>
      </c>
    </row>
    <row r="172" spans="1:5" ht="31.5">
      <c r="A172" s="193" t="s">
        <v>359</v>
      </c>
      <c r="B172" s="219" t="s">
        <v>281</v>
      </c>
      <c r="C172" s="219">
        <v>200</v>
      </c>
      <c r="D172" s="179"/>
      <c r="E172" s="191">
        <f>E173</f>
        <v>6000</v>
      </c>
    </row>
    <row r="173" spans="1:5">
      <c r="A173" s="150" t="s">
        <v>145</v>
      </c>
      <c r="B173" s="213" t="s">
        <v>281</v>
      </c>
      <c r="C173" s="213">
        <v>200</v>
      </c>
      <c r="D173" s="162" t="s">
        <v>146</v>
      </c>
      <c r="E173" s="122">
        <v>6000</v>
      </c>
    </row>
    <row r="174" spans="1:5" ht="78.75">
      <c r="A174" s="166" t="s">
        <v>222</v>
      </c>
      <c r="B174" s="219" t="s">
        <v>282</v>
      </c>
      <c r="C174" s="219"/>
      <c r="D174" s="179"/>
      <c r="E174" s="191">
        <f>E175</f>
        <v>3000</v>
      </c>
    </row>
    <row r="175" spans="1:5">
      <c r="A175" s="188" t="s">
        <v>220</v>
      </c>
      <c r="B175" s="219" t="s">
        <v>282</v>
      </c>
      <c r="C175" s="219">
        <v>800</v>
      </c>
      <c r="D175" s="179"/>
      <c r="E175" s="191">
        <f>E176</f>
        <v>3000</v>
      </c>
    </row>
    <row r="176" spans="1:5">
      <c r="A176" s="150" t="s">
        <v>145</v>
      </c>
      <c r="B176" s="213" t="s">
        <v>282</v>
      </c>
      <c r="C176" s="213">
        <v>800</v>
      </c>
      <c r="D176" s="162" t="s">
        <v>146</v>
      </c>
      <c r="E176" s="122">
        <v>3000</v>
      </c>
    </row>
    <row r="177" spans="1:5">
      <c r="A177" s="192" t="s">
        <v>205</v>
      </c>
      <c r="B177" s="220" t="s">
        <v>200</v>
      </c>
      <c r="C177" s="220"/>
      <c r="D177" s="189"/>
      <c r="E177" s="272">
        <f>E179</f>
        <v>10000</v>
      </c>
    </row>
    <row r="178" spans="1:5">
      <c r="A178" s="192" t="s">
        <v>89</v>
      </c>
      <c r="B178" s="220" t="s">
        <v>199</v>
      </c>
      <c r="C178" s="220"/>
      <c r="D178" s="189"/>
      <c r="E178" s="84">
        <f>E179</f>
        <v>10000</v>
      </c>
    </row>
    <row r="179" spans="1:5" ht="78.75">
      <c r="A179" s="166" t="s">
        <v>222</v>
      </c>
      <c r="B179" s="220" t="s">
        <v>274</v>
      </c>
      <c r="C179" s="220"/>
      <c r="D179" s="189"/>
      <c r="E179" s="84">
        <f>E180</f>
        <v>10000</v>
      </c>
    </row>
    <row r="180" spans="1:5" ht="31.5">
      <c r="A180" s="193" t="s">
        <v>359</v>
      </c>
      <c r="B180" s="219" t="s">
        <v>274</v>
      </c>
      <c r="C180" s="219">
        <v>200</v>
      </c>
      <c r="D180" s="179"/>
      <c r="E180" s="191">
        <f>E181</f>
        <v>10000</v>
      </c>
    </row>
    <row r="181" spans="1:5">
      <c r="A181" s="187" t="s">
        <v>94</v>
      </c>
      <c r="B181" s="213" t="s">
        <v>274</v>
      </c>
      <c r="C181" s="213">
        <v>200</v>
      </c>
      <c r="D181" s="162" t="s">
        <v>93</v>
      </c>
      <c r="E181" s="122">
        <v>10000</v>
      </c>
    </row>
    <row r="182" spans="1:5">
      <c r="A182" s="75" t="s">
        <v>80</v>
      </c>
      <c r="B182" s="52"/>
      <c r="C182" s="52"/>
      <c r="D182" s="134"/>
      <c r="E182" s="199">
        <f>E11+E50+E53+E54+E65+E70+E79+E83+E92+E97+E102+E112+E124+E129+E144+E149+E159+E166+E177</f>
        <v>12696446.209999999</v>
      </c>
    </row>
  </sheetData>
  <mergeCells count="3">
    <mergeCell ref="A6:E6"/>
    <mergeCell ref="A7:F7"/>
    <mergeCell ref="C2:E2"/>
  </mergeCells>
  <pageMargins left="0.7" right="0.7" top="0.75" bottom="0.75" header="0.3" footer="0.3"/>
  <pageSetup paperSize="9" scale="6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topLeftCell="A133" workbookViewId="0">
      <selection activeCell="A107" sqref="A107:XFD110"/>
    </sheetView>
  </sheetViews>
  <sheetFormatPr defaultRowHeight="15.75"/>
  <cols>
    <col min="1" max="1" width="73.42578125" style="231" bestFit="1" customWidth="1"/>
    <col min="2" max="3" width="14.7109375" style="23" customWidth="1"/>
    <col min="4" max="4" width="17.28515625" style="35" customWidth="1"/>
    <col min="5" max="5" width="10" style="35" customWidth="1"/>
    <col min="6" max="6" width="19.7109375" style="32" bestFit="1" customWidth="1"/>
    <col min="7" max="16384" width="9.140625" style="97"/>
  </cols>
  <sheetData>
    <row r="1" spans="1:7">
      <c r="D1" s="34" t="s">
        <v>305</v>
      </c>
    </row>
    <row r="2" spans="1:7">
      <c r="D2" s="160" t="s">
        <v>381</v>
      </c>
    </row>
    <row r="3" spans="1:7">
      <c r="C3" s="280" t="s">
        <v>302</v>
      </c>
      <c r="D3" s="280"/>
      <c r="E3" s="280"/>
      <c r="F3" s="280"/>
      <c r="G3" s="280"/>
    </row>
    <row r="4" spans="1:7">
      <c r="C4" s="147" t="s">
        <v>319</v>
      </c>
      <c r="D4" s="147"/>
      <c r="E4" s="147"/>
      <c r="F4" s="147"/>
      <c r="G4" s="142"/>
    </row>
    <row r="5" spans="1:7">
      <c r="D5" s="34"/>
      <c r="E5" s="34"/>
    </row>
    <row r="6" spans="1:7" ht="15.75" customHeight="1">
      <c r="A6" s="276" t="s">
        <v>363</v>
      </c>
      <c r="B6" s="276"/>
      <c r="C6" s="276"/>
      <c r="D6" s="276"/>
      <c r="E6" s="276"/>
      <c r="F6" s="276"/>
    </row>
    <row r="7" spans="1:7" ht="15.75" customHeight="1">
      <c r="A7" s="276"/>
      <c r="B7" s="276"/>
      <c r="C7" s="276"/>
      <c r="D7" s="276"/>
      <c r="E7" s="276"/>
      <c r="F7" s="276"/>
    </row>
    <row r="8" spans="1:7" ht="15.75" customHeight="1">
      <c r="A8" s="276"/>
      <c r="B8" s="276"/>
      <c r="C8" s="276"/>
      <c r="D8" s="276"/>
      <c r="E8" s="276"/>
      <c r="F8" s="276"/>
    </row>
    <row r="9" spans="1:7" ht="15.75" customHeight="1">
      <c r="A9" s="276"/>
      <c r="B9" s="276"/>
      <c r="C9" s="276"/>
      <c r="D9" s="276"/>
      <c r="E9" s="276"/>
      <c r="F9" s="276"/>
    </row>
    <row r="10" spans="1:7" ht="15.75" customHeight="1">
      <c r="A10" s="232"/>
      <c r="B10" s="25"/>
      <c r="C10" s="25"/>
      <c r="D10" s="25"/>
      <c r="E10" s="25"/>
      <c r="F10" s="185" t="s">
        <v>326</v>
      </c>
    </row>
    <row r="11" spans="1:7" ht="21.75" customHeight="1">
      <c r="A11" s="281" t="s">
        <v>44</v>
      </c>
      <c r="B11" s="283" t="s">
        <v>101</v>
      </c>
      <c r="C11" s="283" t="s">
        <v>45</v>
      </c>
      <c r="D11" s="285" t="s">
        <v>84</v>
      </c>
      <c r="E11" s="287" t="s">
        <v>85</v>
      </c>
      <c r="F11" s="94" t="s">
        <v>357</v>
      </c>
    </row>
    <row r="12" spans="1:7">
      <c r="A12" s="282"/>
      <c r="B12" s="284"/>
      <c r="C12" s="284"/>
      <c r="D12" s="286"/>
      <c r="E12" s="288"/>
      <c r="F12" s="94">
        <v>2017</v>
      </c>
    </row>
    <row r="13" spans="1:7" ht="31.5">
      <c r="A13" s="233" t="s">
        <v>92</v>
      </c>
      <c r="B13" s="41" t="s">
        <v>100</v>
      </c>
      <c r="C13" s="41"/>
      <c r="D13" s="42"/>
      <c r="E13" s="42"/>
      <c r="F13" s="86"/>
    </row>
    <row r="14" spans="1:7">
      <c r="A14" s="234" t="s">
        <v>46</v>
      </c>
      <c r="B14" s="41" t="s">
        <v>100</v>
      </c>
      <c r="C14" s="41" t="s">
        <v>47</v>
      </c>
      <c r="D14" s="42"/>
      <c r="E14" s="42"/>
      <c r="F14" s="51">
        <f>F15+F20+F34+F39+F48+F51</f>
        <v>5947473.2400000002</v>
      </c>
    </row>
    <row r="15" spans="1:7" ht="31.5">
      <c r="A15" s="234" t="s">
        <v>48</v>
      </c>
      <c r="B15" s="41" t="s">
        <v>100</v>
      </c>
      <c r="C15" s="41" t="s">
        <v>49</v>
      </c>
      <c r="D15" s="42"/>
      <c r="E15" s="42"/>
      <c r="F15" s="51">
        <f>F16</f>
        <v>1063549</v>
      </c>
    </row>
    <row r="16" spans="1:7">
      <c r="A16" s="234" t="s">
        <v>205</v>
      </c>
      <c r="B16" s="41" t="s">
        <v>100</v>
      </c>
      <c r="C16" s="41" t="s">
        <v>49</v>
      </c>
      <c r="D16" s="42" t="s">
        <v>200</v>
      </c>
      <c r="E16" s="42"/>
      <c r="F16" s="51">
        <f>F17</f>
        <v>1063549</v>
      </c>
    </row>
    <row r="17" spans="1:6">
      <c r="A17" s="235" t="s">
        <v>86</v>
      </c>
      <c r="B17" s="41" t="s">
        <v>100</v>
      </c>
      <c r="C17" s="41" t="s">
        <v>49</v>
      </c>
      <c r="D17" s="42" t="s">
        <v>193</v>
      </c>
      <c r="E17" s="42"/>
      <c r="F17" s="50">
        <f>F18</f>
        <v>1063549</v>
      </c>
    </row>
    <row r="18" spans="1:6" ht="31.5">
      <c r="A18" s="124" t="s">
        <v>216</v>
      </c>
      <c r="B18" s="116" t="s">
        <v>100</v>
      </c>
      <c r="C18" s="43" t="s">
        <v>49</v>
      </c>
      <c r="D18" s="117" t="s">
        <v>258</v>
      </c>
      <c r="E18" s="117"/>
      <c r="F18" s="40">
        <f>F19</f>
        <v>1063549</v>
      </c>
    </row>
    <row r="19" spans="1:6" ht="63">
      <c r="A19" s="82" t="s">
        <v>226</v>
      </c>
      <c r="B19" s="116" t="s">
        <v>100</v>
      </c>
      <c r="C19" s="116" t="s">
        <v>49</v>
      </c>
      <c r="D19" s="117" t="s">
        <v>258</v>
      </c>
      <c r="E19" s="117">
        <v>100</v>
      </c>
      <c r="F19" s="40">
        <v>1063549</v>
      </c>
    </row>
    <row r="20" spans="1:6" ht="47.25">
      <c r="A20" s="236" t="s">
        <v>50</v>
      </c>
      <c r="B20" s="118" t="s">
        <v>100</v>
      </c>
      <c r="C20" s="119" t="s">
        <v>51</v>
      </c>
      <c r="D20" s="120"/>
      <c r="E20" s="121"/>
      <c r="F20" s="51">
        <f>F21+F29</f>
        <v>4206378.2</v>
      </c>
    </row>
    <row r="21" spans="1:6">
      <c r="A21" s="236" t="s">
        <v>205</v>
      </c>
      <c r="B21" s="118" t="s">
        <v>100</v>
      </c>
      <c r="C21" s="119" t="s">
        <v>51</v>
      </c>
      <c r="D21" s="120" t="s">
        <v>200</v>
      </c>
      <c r="E21" s="121"/>
      <c r="F21" s="51">
        <f>F22</f>
        <v>4174378.2</v>
      </c>
    </row>
    <row r="22" spans="1:6">
      <c r="A22" s="236" t="s">
        <v>87</v>
      </c>
      <c r="B22" s="118" t="s">
        <v>100</v>
      </c>
      <c r="C22" s="119" t="s">
        <v>51</v>
      </c>
      <c r="D22" s="121" t="s">
        <v>194</v>
      </c>
      <c r="E22" s="121"/>
      <c r="F22" s="51">
        <f>F23+F25</f>
        <v>4174378.2</v>
      </c>
    </row>
    <row r="23" spans="1:6" ht="31.5">
      <c r="A23" s="124" t="s">
        <v>216</v>
      </c>
      <c r="B23" s="116" t="s">
        <v>100</v>
      </c>
      <c r="C23" s="112" t="s">
        <v>51</v>
      </c>
      <c r="D23" s="114" t="s">
        <v>259</v>
      </c>
      <c r="E23" s="114"/>
      <c r="F23" s="49">
        <f>F24</f>
        <v>3695641.2</v>
      </c>
    </row>
    <row r="24" spans="1:6" ht="63">
      <c r="A24" s="82" t="s">
        <v>226</v>
      </c>
      <c r="B24" s="116" t="s">
        <v>100</v>
      </c>
      <c r="C24" s="112" t="s">
        <v>51</v>
      </c>
      <c r="D24" s="114" t="s">
        <v>277</v>
      </c>
      <c r="E24" s="114">
        <v>100</v>
      </c>
      <c r="F24" s="49">
        <v>3695641.2</v>
      </c>
    </row>
    <row r="25" spans="1:6">
      <c r="A25" s="126" t="s">
        <v>221</v>
      </c>
      <c r="B25" s="116" t="s">
        <v>100</v>
      </c>
      <c r="C25" s="112" t="s">
        <v>51</v>
      </c>
      <c r="D25" s="48" t="s">
        <v>260</v>
      </c>
      <c r="E25" s="114"/>
      <c r="F25" s="49">
        <f>F26+F27</f>
        <v>478737</v>
      </c>
    </row>
    <row r="26" spans="1:6" ht="31.5">
      <c r="A26" s="177" t="s">
        <v>341</v>
      </c>
      <c r="B26" s="43" t="s">
        <v>100</v>
      </c>
      <c r="C26" s="47" t="s">
        <v>51</v>
      </c>
      <c r="D26" s="48" t="s">
        <v>260</v>
      </c>
      <c r="E26" s="44">
        <v>200</v>
      </c>
      <c r="F26" s="40">
        <v>448237</v>
      </c>
    </row>
    <row r="27" spans="1:6" ht="52.5" customHeight="1">
      <c r="A27" s="237" t="s">
        <v>222</v>
      </c>
      <c r="B27" s="43" t="s">
        <v>100</v>
      </c>
      <c r="C27" s="47" t="s">
        <v>227</v>
      </c>
      <c r="D27" s="48" t="s">
        <v>261</v>
      </c>
      <c r="E27" s="44"/>
      <c r="F27" s="40">
        <f>F28</f>
        <v>30500</v>
      </c>
    </row>
    <row r="28" spans="1:6">
      <c r="A28" s="238" t="s">
        <v>220</v>
      </c>
      <c r="B28" s="43" t="s">
        <v>100</v>
      </c>
      <c r="C28" s="47" t="s">
        <v>51</v>
      </c>
      <c r="D28" s="48" t="s">
        <v>261</v>
      </c>
      <c r="E28" s="44">
        <v>800</v>
      </c>
      <c r="F28" s="40">
        <v>30500</v>
      </c>
    </row>
    <row r="29" spans="1:6">
      <c r="A29" s="239" t="s">
        <v>148</v>
      </c>
      <c r="B29" s="41" t="s">
        <v>100</v>
      </c>
      <c r="C29" s="45" t="s">
        <v>51</v>
      </c>
      <c r="D29" s="46" t="s">
        <v>183</v>
      </c>
      <c r="E29" s="46"/>
      <c r="F29" s="51">
        <f>F30</f>
        <v>32000</v>
      </c>
    </row>
    <row r="30" spans="1:6" ht="31.5">
      <c r="A30" s="239" t="s">
        <v>239</v>
      </c>
      <c r="B30" s="43" t="s">
        <v>100</v>
      </c>
      <c r="C30" s="47" t="s">
        <v>51</v>
      </c>
      <c r="D30" s="48" t="s">
        <v>228</v>
      </c>
      <c r="E30" s="48"/>
      <c r="F30" s="49">
        <f>F31</f>
        <v>32000</v>
      </c>
    </row>
    <row r="31" spans="1:6">
      <c r="A31" s="240" t="s">
        <v>229</v>
      </c>
      <c r="B31" s="43" t="s">
        <v>100</v>
      </c>
      <c r="C31" s="47" t="s">
        <v>51</v>
      </c>
      <c r="D31" s="48" t="s">
        <v>185</v>
      </c>
      <c r="E31" s="48"/>
      <c r="F31" s="49">
        <f>F32</f>
        <v>32000</v>
      </c>
    </row>
    <row r="32" spans="1:6" ht="63">
      <c r="A32" s="237" t="s">
        <v>222</v>
      </c>
      <c r="B32" s="43" t="s">
        <v>206</v>
      </c>
      <c r="C32" s="47" t="s">
        <v>51</v>
      </c>
      <c r="D32" s="48" t="s">
        <v>248</v>
      </c>
      <c r="E32" s="48"/>
      <c r="F32" s="49">
        <f>F33</f>
        <v>32000</v>
      </c>
    </row>
    <row r="33" spans="1:6" ht="31.5">
      <c r="A33" s="177" t="s">
        <v>341</v>
      </c>
      <c r="B33" s="43" t="s">
        <v>100</v>
      </c>
      <c r="C33" s="47" t="s">
        <v>51</v>
      </c>
      <c r="D33" s="48" t="s">
        <v>278</v>
      </c>
      <c r="E33" s="48">
        <v>200</v>
      </c>
      <c r="F33" s="49">
        <v>32000</v>
      </c>
    </row>
    <row r="34" spans="1:6" ht="34.5" customHeight="1">
      <c r="A34" s="234" t="s">
        <v>52</v>
      </c>
      <c r="B34" s="41" t="s">
        <v>100</v>
      </c>
      <c r="C34" s="45" t="s">
        <v>53</v>
      </c>
      <c r="D34" s="46"/>
      <c r="E34" s="46"/>
      <c r="F34" s="51">
        <v>331595.53999999998</v>
      </c>
    </row>
    <row r="35" spans="1:6" ht="34.5" customHeight="1">
      <c r="A35" s="234" t="s">
        <v>205</v>
      </c>
      <c r="B35" s="41" t="s">
        <v>100</v>
      </c>
      <c r="C35" s="45" t="s">
        <v>53</v>
      </c>
      <c r="D35" s="46" t="s">
        <v>203</v>
      </c>
      <c r="E35" s="46"/>
      <c r="F35" s="51">
        <v>331595.53999999998</v>
      </c>
    </row>
    <row r="36" spans="1:6" ht="31.5">
      <c r="A36" s="241" t="s">
        <v>88</v>
      </c>
      <c r="B36" s="43" t="s">
        <v>100</v>
      </c>
      <c r="C36" s="47" t="s">
        <v>53</v>
      </c>
      <c r="D36" s="48" t="s">
        <v>195</v>
      </c>
      <c r="E36" s="48"/>
      <c r="F36" s="49">
        <v>331595.53999999998</v>
      </c>
    </row>
    <row r="37" spans="1:6" ht="63">
      <c r="A37" s="237" t="s">
        <v>222</v>
      </c>
      <c r="B37" s="43" t="s">
        <v>100</v>
      </c>
      <c r="C37" s="47" t="s">
        <v>53</v>
      </c>
      <c r="D37" s="48" t="s">
        <v>256</v>
      </c>
      <c r="E37" s="48"/>
      <c r="F37" s="49">
        <v>331595.53999999998</v>
      </c>
    </row>
    <row r="38" spans="1:6">
      <c r="A38" s="241" t="s">
        <v>218</v>
      </c>
      <c r="B38" s="43" t="s">
        <v>100</v>
      </c>
      <c r="C38" s="47" t="s">
        <v>53</v>
      </c>
      <c r="D38" s="48" t="s">
        <v>256</v>
      </c>
      <c r="E38" s="48">
        <v>500</v>
      </c>
      <c r="F38" s="49">
        <v>331595.53999999998</v>
      </c>
    </row>
    <row r="39" spans="1:6">
      <c r="A39" s="235" t="s">
        <v>312</v>
      </c>
      <c r="B39" s="43" t="s">
        <v>100</v>
      </c>
      <c r="C39" s="47" t="s">
        <v>309</v>
      </c>
      <c r="D39" s="48"/>
      <c r="E39" s="48"/>
      <c r="F39" s="51">
        <f>F40</f>
        <v>340250.5</v>
      </c>
    </row>
    <row r="40" spans="1:6">
      <c r="A40" s="234" t="s">
        <v>205</v>
      </c>
      <c r="B40" s="41" t="s">
        <v>100</v>
      </c>
      <c r="C40" s="45" t="s">
        <v>309</v>
      </c>
      <c r="D40" s="46" t="s">
        <v>203</v>
      </c>
      <c r="E40" s="46"/>
      <c r="F40" s="51">
        <v>340250.5</v>
      </c>
    </row>
    <row r="41" spans="1:6">
      <c r="A41" s="234" t="s">
        <v>336</v>
      </c>
      <c r="B41" s="41" t="s">
        <v>100</v>
      </c>
      <c r="C41" s="45" t="s">
        <v>309</v>
      </c>
      <c r="D41" s="46" t="s">
        <v>308</v>
      </c>
      <c r="E41" s="46"/>
      <c r="F41" s="51">
        <v>340250.5</v>
      </c>
    </row>
    <row r="42" spans="1:6">
      <c r="A42" s="234" t="s">
        <v>311</v>
      </c>
      <c r="B42" s="43" t="s">
        <v>100</v>
      </c>
      <c r="C42" s="47" t="s">
        <v>309</v>
      </c>
      <c r="D42" s="48" t="s">
        <v>315</v>
      </c>
      <c r="E42" s="48"/>
      <c r="F42" s="49">
        <f>F43</f>
        <v>207528</v>
      </c>
    </row>
    <row r="43" spans="1:6" ht="63">
      <c r="A43" s="237" t="s">
        <v>222</v>
      </c>
      <c r="B43" s="43" t="s">
        <v>100</v>
      </c>
      <c r="C43" s="47" t="s">
        <v>309</v>
      </c>
      <c r="D43" s="48" t="s">
        <v>307</v>
      </c>
      <c r="E43" s="48"/>
      <c r="F43" s="49">
        <f>F44</f>
        <v>207528</v>
      </c>
    </row>
    <row r="44" spans="1:6">
      <c r="A44" s="177" t="s">
        <v>220</v>
      </c>
      <c r="B44" s="43" t="s">
        <v>100</v>
      </c>
      <c r="C44" s="47" t="s">
        <v>309</v>
      </c>
      <c r="D44" s="48" t="s">
        <v>307</v>
      </c>
      <c r="E44" s="48">
        <v>800</v>
      </c>
      <c r="F44" s="49">
        <v>207528</v>
      </c>
    </row>
    <row r="45" spans="1:6">
      <c r="A45" s="234" t="s">
        <v>316</v>
      </c>
      <c r="B45" s="41" t="s">
        <v>100</v>
      </c>
      <c r="C45" s="45" t="s">
        <v>309</v>
      </c>
      <c r="D45" s="46" t="s">
        <v>317</v>
      </c>
      <c r="E45" s="46"/>
      <c r="F45" s="51">
        <f>F46</f>
        <v>132722.5</v>
      </c>
    </row>
    <row r="46" spans="1:6" ht="63">
      <c r="A46" s="237" t="s">
        <v>222</v>
      </c>
      <c r="B46" s="43" t="s">
        <v>100</v>
      </c>
      <c r="C46" s="47" t="s">
        <v>309</v>
      </c>
      <c r="D46" s="48" t="s">
        <v>310</v>
      </c>
      <c r="E46" s="48"/>
      <c r="F46" s="49">
        <f>F47</f>
        <v>132722.5</v>
      </c>
    </row>
    <row r="47" spans="1:6">
      <c r="A47" s="177" t="s">
        <v>220</v>
      </c>
      <c r="B47" s="43" t="s">
        <v>100</v>
      </c>
      <c r="C47" s="47" t="s">
        <v>309</v>
      </c>
      <c r="D47" s="48" t="s">
        <v>310</v>
      </c>
      <c r="E47" s="48">
        <v>800</v>
      </c>
      <c r="F47" s="49">
        <v>132722.5</v>
      </c>
    </row>
    <row r="48" spans="1:6">
      <c r="A48" s="234" t="s">
        <v>54</v>
      </c>
      <c r="B48" s="41" t="s">
        <v>100</v>
      </c>
      <c r="C48" s="45" t="s">
        <v>55</v>
      </c>
      <c r="D48" s="46"/>
      <c r="E48" s="46"/>
      <c r="F48" s="51">
        <f>F49</f>
        <v>5000</v>
      </c>
    </row>
    <row r="49" spans="1:6" ht="31.5">
      <c r="A49" s="241" t="s">
        <v>219</v>
      </c>
      <c r="B49" s="43" t="s">
        <v>100</v>
      </c>
      <c r="C49" s="47" t="s">
        <v>55</v>
      </c>
      <c r="D49" s="48" t="s">
        <v>257</v>
      </c>
      <c r="E49" s="48"/>
      <c r="F49" s="49">
        <f>F50</f>
        <v>5000</v>
      </c>
    </row>
    <row r="50" spans="1:6">
      <c r="A50" s="82" t="s">
        <v>220</v>
      </c>
      <c r="B50" s="43" t="s">
        <v>100</v>
      </c>
      <c r="C50" s="47" t="s">
        <v>55</v>
      </c>
      <c r="D50" s="46" t="s">
        <v>257</v>
      </c>
      <c r="E50" s="48">
        <v>800</v>
      </c>
      <c r="F50" s="49">
        <v>5000</v>
      </c>
    </row>
    <row r="51" spans="1:6" ht="24.75" customHeight="1">
      <c r="A51" s="239" t="s">
        <v>141</v>
      </c>
      <c r="B51" s="41" t="s">
        <v>100</v>
      </c>
      <c r="C51" s="45" t="s">
        <v>142</v>
      </c>
      <c r="D51" s="46"/>
      <c r="E51" s="46"/>
      <c r="F51" s="51">
        <f>F53+F56</f>
        <v>700</v>
      </c>
    </row>
    <row r="52" spans="1:6">
      <c r="A52" s="239" t="s">
        <v>205</v>
      </c>
      <c r="B52" s="41" t="s">
        <v>100</v>
      </c>
      <c r="C52" s="45" t="s">
        <v>230</v>
      </c>
      <c r="D52" s="46" t="s">
        <v>203</v>
      </c>
      <c r="E52" s="46"/>
      <c r="F52" s="51">
        <f>F53</f>
        <v>700</v>
      </c>
    </row>
    <row r="53" spans="1:6" ht="78.75">
      <c r="A53" s="83" t="s">
        <v>149</v>
      </c>
      <c r="B53" s="43" t="s">
        <v>100</v>
      </c>
      <c r="C53" s="47" t="s">
        <v>142</v>
      </c>
      <c r="D53" s="114" t="s">
        <v>191</v>
      </c>
      <c r="E53" s="48"/>
      <c r="F53" s="49">
        <f>F54</f>
        <v>700</v>
      </c>
    </row>
    <row r="54" spans="1:6" ht="31.5">
      <c r="A54" s="177" t="s">
        <v>341</v>
      </c>
      <c r="B54" s="43" t="s">
        <v>100</v>
      </c>
      <c r="C54" s="47" t="s">
        <v>142</v>
      </c>
      <c r="D54" s="114" t="s">
        <v>191</v>
      </c>
      <c r="E54" s="48">
        <v>200</v>
      </c>
      <c r="F54" s="49">
        <v>700</v>
      </c>
    </row>
    <row r="55" spans="1:6">
      <c r="A55" s="183" t="s">
        <v>205</v>
      </c>
      <c r="B55" s="172" t="s">
        <v>100</v>
      </c>
      <c r="C55" s="45" t="s">
        <v>142</v>
      </c>
      <c r="D55" s="46" t="s">
        <v>354</v>
      </c>
      <c r="E55" s="46"/>
      <c r="F55" s="51">
        <f>F56</f>
        <v>0</v>
      </c>
    </row>
    <row r="56" spans="1:6" ht="31.5">
      <c r="A56" s="242" t="s">
        <v>327</v>
      </c>
      <c r="B56" s="172" t="s">
        <v>100</v>
      </c>
      <c r="C56" s="45" t="s">
        <v>142</v>
      </c>
      <c r="D56" s="48" t="s">
        <v>328</v>
      </c>
      <c r="E56" s="46"/>
      <c r="F56" s="51">
        <f>F57</f>
        <v>0</v>
      </c>
    </row>
    <row r="57" spans="1:6" ht="78.75">
      <c r="A57" s="243" t="s">
        <v>222</v>
      </c>
      <c r="B57" s="171" t="s">
        <v>100</v>
      </c>
      <c r="C57" s="47" t="s">
        <v>142</v>
      </c>
      <c r="D57" s="48" t="s">
        <v>330</v>
      </c>
      <c r="E57" s="48"/>
      <c r="F57" s="49">
        <f>F58</f>
        <v>0</v>
      </c>
    </row>
    <row r="58" spans="1:6" ht="31.5">
      <c r="A58" s="177" t="s">
        <v>341</v>
      </c>
      <c r="B58" s="171" t="s">
        <v>100</v>
      </c>
      <c r="C58" s="47" t="s">
        <v>142</v>
      </c>
      <c r="D58" s="48" t="s">
        <v>330</v>
      </c>
      <c r="E58" s="48">
        <v>200</v>
      </c>
      <c r="F58" s="49">
        <v>0</v>
      </c>
    </row>
    <row r="59" spans="1:6">
      <c r="A59" s="244" t="s">
        <v>98</v>
      </c>
      <c r="B59" s="37" t="s">
        <v>100</v>
      </c>
      <c r="C59" s="45" t="s">
        <v>99</v>
      </c>
      <c r="D59" s="46"/>
      <c r="E59" s="46"/>
      <c r="F59" s="51">
        <f>F60</f>
        <v>110500</v>
      </c>
    </row>
    <row r="60" spans="1:6">
      <c r="A60" s="241" t="s">
        <v>97</v>
      </c>
      <c r="B60" s="47" t="s">
        <v>100</v>
      </c>
      <c r="C60" s="47" t="s">
        <v>96</v>
      </c>
      <c r="D60" s="48"/>
      <c r="E60" s="48"/>
      <c r="F60" s="49">
        <f>F61</f>
        <v>110500</v>
      </c>
    </row>
    <row r="61" spans="1:6">
      <c r="A61" s="245" t="s">
        <v>353</v>
      </c>
      <c r="B61" s="47" t="s">
        <v>100</v>
      </c>
      <c r="C61" s="47" t="s">
        <v>96</v>
      </c>
      <c r="D61" s="48" t="s">
        <v>231</v>
      </c>
      <c r="E61" s="48"/>
      <c r="F61" s="49">
        <f>F62</f>
        <v>110500</v>
      </c>
    </row>
    <row r="62" spans="1:6" ht="47.25">
      <c r="A62" s="246" t="s">
        <v>95</v>
      </c>
      <c r="B62" s="47" t="s">
        <v>100</v>
      </c>
      <c r="C62" s="47" t="s">
        <v>96</v>
      </c>
      <c r="D62" s="48" t="s">
        <v>192</v>
      </c>
      <c r="E62" s="48"/>
      <c r="F62" s="49">
        <f>F63+F64</f>
        <v>110500</v>
      </c>
    </row>
    <row r="63" spans="1:6" ht="63">
      <c r="A63" s="82" t="s">
        <v>226</v>
      </c>
      <c r="B63" s="47" t="s">
        <v>100</v>
      </c>
      <c r="C63" s="47" t="s">
        <v>96</v>
      </c>
      <c r="D63" s="48" t="s">
        <v>192</v>
      </c>
      <c r="E63" s="48">
        <v>100</v>
      </c>
      <c r="F63" s="49">
        <v>106200</v>
      </c>
    </row>
    <row r="64" spans="1:6" ht="31.5">
      <c r="A64" s="177" t="s">
        <v>341</v>
      </c>
      <c r="B64" s="47" t="s">
        <v>100</v>
      </c>
      <c r="C64" s="47" t="s">
        <v>96</v>
      </c>
      <c r="D64" s="48" t="s">
        <v>192</v>
      </c>
      <c r="E64" s="48">
        <v>200</v>
      </c>
      <c r="F64" s="49">
        <v>4300</v>
      </c>
    </row>
    <row r="65" spans="1:6" ht="31.5">
      <c r="A65" s="234" t="s">
        <v>56</v>
      </c>
      <c r="B65" s="45" t="s">
        <v>100</v>
      </c>
      <c r="C65" s="45" t="s">
        <v>57</v>
      </c>
      <c r="D65" s="108"/>
      <c r="E65" s="46"/>
      <c r="F65" s="51">
        <f>F66+F76</f>
        <v>878100</v>
      </c>
    </row>
    <row r="66" spans="1:6" ht="31.5">
      <c r="A66" s="234" t="s">
        <v>58</v>
      </c>
      <c r="B66" s="45" t="s">
        <v>100</v>
      </c>
      <c r="C66" s="45" t="s">
        <v>59</v>
      </c>
      <c r="D66" s="107"/>
      <c r="E66" s="46"/>
      <c r="F66" s="51">
        <f>F67+F71</f>
        <v>11000</v>
      </c>
    </row>
    <row r="67" spans="1:6">
      <c r="A67" s="247" t="s">
        <v>205</v>
      </c>
      <c r="B67" s="45" t="s">
        <v>100</v>
      </c>
      <c r="C67" s="45" t="s">
        <v>59</v>
      </c>
      <c r="D67" s="108" t="s">
        <v>200</v>
      </c>
      <c r="E67" s="46"/>
      <c r="F67" s="51">
        <f>F69</f>
        <v>10000</v>
      </c>
    </row>
    <row r="68" spans="1:6" ht="31.5">
      <c r="A68" s="235" t="s">
        <v>225</v>
      </c>
      <c r="B68" s="45" t="s">
        <v>100</v>
      </c>
      <c r="C68" s="45" t="s">
        <v>59</v>
      </c>
      <c r="D68" s="108" t="s">
        <v>201</v>
      </c>
      <c r="E68" s="46"/>
      <c r="F68" s="51">
        <f>F69</f>
        <v>10000</v>
      </c>
    </row>
    <row r="69" spans="1:6" ht="47.25">
      <c r="A69" s="87" t="s">
        <v>212</v>
      </c>
      <c r="B69" s="47" t="s">
        <v>100</v>
      </c>
      <c r="C69" s="47" t="s">
        <v>59</v>
      </c>
      <c r="D69" s="107" t="s">
        <v>268</v>
      </c>
      <c r="E69" s="48"/>
      <c r="F69" s="49">
        <f>F70</f>
        <v>10000</v>
      </c>
    </row>
    <row r="70" spans="1:6" ht="31.5">
      <c r="A70" s="177" t="s">
        <v>341</v>
      </c>
      <c r="B70" s="47" t="s">
        <v>100</v>
      </c>
      <c r="C70" s="47" t="s">
        <v>59</v>
      </c>
      <c r="D70" s="107" t="s">
        <v>268</v>
      </c>
      <c r="E70" s="48">
        <v>200</v>
      </c>
      <c r="F70" s="49">
        <v>10000</v>
      </c>
    </row>
    <row r="71" spans="1:6" ht="36" customHeight="1">
      <c r="A71" s="235" t="s">
        <v>148</v>
      </c>
      <c r="B71" s="47" t="s">
        <v>100</v>
      </c>
      <c r="C71" s="91" t="s">
        <v>59</v>
      </c>
      <c r="D71" s="108" t="s">
        <v>183</v>
      </c>
      <c r="E71" s="92"/>
      <c r="F71" s="51">
        <f>F72</f>
        <v>1000</v>
      </c>
    </row>
    <row r="72" spans="1:6" ht="63" customHeight="1">
      <c r="A72" s="239" t="s">
        <v>204</v>
      </c>
      <c r="B72" s="45" t="s">
        <v>100</v>
      </c>
      <c r="C72" s="88" t="s">
        <v>59</v>
      </c>
      <c r="D72" s="108" t="s">
        <v>190</v>
      </c>
      <c r="E72" s="89"/>
      <c r="F72" s="51">
        <f>F73</f>
        <v>1000</v>
      </c>
    </row>
    <row r="73" spans="1:6" ht="47.25">
      <c r="A73" s="248" t="s">
        <v>235</v>
      </c>
      <c r="B73" s="45" t="s">
        <v>100</v>
      </c>
      <c r="C73" s="88" t="s">
        <v>59</v>
      </c>
      <c r="D73" s="90" t="s">
        <v>190</v>
      </c>
      <c r="E73" s="137"/>
      <c r="F73" s="51">
        <f>F74</f>
        <v>1000</v>
      </c>
    </row>
    <row r="74" spans="1:6" ht="63">
      <c r="A74" s="237" t="s">
        <v>222</v>
      </c>
      <c r="B74" s="47" t="s">
        <v>100</v>
      </c>
      <c r="C74" s="91" t="s">
        <v>59</v>
      </c>
      <c r="D74" s="107" t="s">
        <v>255</v>
      </c>
      <c r="E74" s="92"/>
      <c r="F74" s="49">
        <f>F75</f>
        <v>1000</v>
      </c>
    </row>
    <row r="75" spans="1:6" ht="31.5">
      <c r="A75" s="177" t="s">
        <v>341</v>
      </c>
      <c r="B75" s="47" t="s">
        <v>100</v>
      </c>
      <c r="C75" s="91" t="s">
        <v>59</v>
      </c>
      <c r="D75" s="107" t="s">
        <v>255</v>
      </c>
      <c r="E75" s="92">
        <v>200</v>
      </c>
      <c r="F75" s="49">
        <v>1000</v>
      </c>
    </row>
    <row r="76" spans="1:6" ht="23.25" customHeight="1">
      <c r="A76" s="235" t="s">
        <v>60</v>
      </c>
      <c r="B76" s="45" t="s">
        <v>100</v>
      </c>
      <c r="C76" s="45" t="s">
        <v>61</v>
      </c>
      <c r="D76" s="127"/>
      <c r="E76" s="46"/>
      <c r="F76" s="267">
        <f>F77+F85</f>
        <v>867100</v>
      </c>
    </row>
    <row r="77" spans="1:6" ht="15.75" customHeight="1">
      <c r="A77" s="235" t="s">
        <v>205</v>
      </c>
      <c r="B77" s="45" t="s">
        <v>100</v>
      </c>
      <c r="C77" s="45" t="s">
        <v>61</v>
      </c>
      <c r="D77" s="46" t="s">
        <v>200</v>
      </c>
      <c r="E77" s="46"/>
      <c r="F77" s="267">
        <f>F78</f>
        <v>845100</v>
      </c>
    </row>
    <row r="78" spans="1:6" ht="54" customHeight="1">
      <c r="A78" s="249" t="s">
        <v>147</v>
      </c>
      <c r="B78" s="45" t="s">
        <v>100</v>
      </c>
      <c r="C78" s="45" t="s">
        <v>61</v>
      </c>
      <c r="D78" s="46" t="s">
        <v>198</v>
      </c>
      <c r="E78" s="46"/>
      <c r="F78" s="267">
        <f>F79+F81+F83</f>
        <v>845100</v>
      </c>
    </row>
    <row r="79" spans="1:6" ht="47.25">
      <c r="A79" s="125" t="s">
        <v>318</v>
      </c>
      <c r="B79" s="47" t="s">
        <v>100</v>
      </c>
      <c r="C79" s="47" t="s">
        <v>61</v>
      </c>
      <c r="D79" s="48" t="s">
        <v>280</v>
      </c>
      <c r="E79" s="48"/>
      <c r="F79" s="229">
        <f>F80</f>
        <v>688700</v>
      </c>
    </row>
    <row r="80" spans="1:6" ht="63">
      <c r="A80" s="82" t="s">
        <v>226</v>
      </c>
      <c r="B80" s="47" t="s">
        <v>100</v>
      </c>
      <c r="C80" s="47" t="s">
        <v>61</v>
      </c>
      <c r="D80" s="48" t="s">
        <v>280</v>
      </c>
      <c r="E80" s="48">
        <v>100</v>
      </c>
      <c r="F80" s="229">
        <v>688700</v>
      </c>
    </row>
    <row r="81" spans="1:6" ht="31.5">
      <c r="A81" s="82" t="s">
        <v>224</v>
      </c>
      <c r="B81" s="47" t="s">
        <v>100</v>
      </c>
      <c r="C81" s="47" t="s">
        <v>61</v>
      </c>
      <c r="D81" s="48" t="s">
        <v>281</v>
      </c>
      <c r="E81" s="48"/>
      <c r="F81" s="49">
        <f>F82</f>
        <v>155400</v>
      </c>
    </row>
    <row r="82" spans="1:6" ht="31.5">
      <c r="A82" s="177" t="s">
        <v>341</v>
      </c>
      <c r="B82" s="47" t="s">
        <v>100</v>
      </c>
      <c r="C82" s="47" t="s">
        <v>61</v>
      </c>
      <c r="D82" s="48" t="s">
        <v>281</v>
      </c>
      <c r="E82" s="48">
        <v>200</v>
      </c>
      <c r="F82" s="49">
        <v>155400</v>
      </c>
    </row>
    <row r="83" spans="1:6" s="217" customFormat="1" ht="31.5">
      <c r="A83" s="177" t="s">
        <v>341</v>
      </c>
      <c r="B83" s="47" t="s">
        <v>100</v>
      </c>
      <c r="C83" s="47" t="s">
        <v>61</v>
      </c>
      <c r="D83" s="48" t="s">
        <v>282</v>
      </c>
      <c r="E83" s="48"/>
      <c r="F83" s="49">
        <v>1000</v>
      </c>
    </row>
    <row r="84" spans="1:6" s="217" customFormat="1" ht="31.5">
      <c r="A84" s="177" t="s">
        <v>341</v>
      </c>
      <c r="B84" s="47" t="s">
        <v>100</v>
      </c>
      <c r="C84" s="47" t="s">
        <v>61</v>
      </c>
      <c r="D84" s="48" t="s">
        <v>282</v>
      </c>
      <c r="E84" s="48">
        <v>853</v>
      </c>
      <c r="F84" s="49">
        <v>1000</v>
      </c>
    </row>
    <row r="85" spans="1:6">
      <c r="A85" s="239" t="s">
        <v>148</v>
      </c>
      <c r="B85" s="47" t="s">
        <v>100</v>
      </c>
      <c r="C85" s="47"/>
      <c r="D85" s="48" t="s">
        <v>183</v>
      </c>
      <c r="E85" s="48"/>
      <c r="F85" s="51">
        <f>F86</f>
        <v>22000</v>
      </c>
    </row>
    <row r="86" spans="1:6" ht="47.25">
      <c r="A86" s="235" t="s">
        <v>156</v>
      </c>
      <c r="B86" s="47" t="s">
        <v>100</v>
      </c>
      <c r="C86" s="47" t="s">
        <v>61</v>
      </c>
      <c r="D86" s="48" t="s">
        <v>184</v>
      </c>
      <c r="E86" s="48"/>
      <c r="F86" s="49">
        <f>F87</f>
        <v>22000</v>
      </c>
    </row>
    <row r="87" spans="1:6" ht="30">
      <c r="A87" s="250" t="s">
        <v>237</v>
      </c>
      <c r="B87" s="47" t="s">
        <v>100</v>
      </c>
      <c r="C87" s="47" t="s">
        <v>61</v>
      </c>
      <c r="D87" s="48" t="s">
        <v>184</v>
      </c>
      <c r="E87" s="48"/>
      <c r="F87" s="49">
        <f>F88</f>
        <v>22000</v>
      </c>
    </row>
    <row r="88" spans="1:6" ht="63">
      <c r="A88" s="237" t="s">
        <v>222</v>
      </c>
      <c r="B88" s="47" t="s">
        <v>100</v>
      </c>
      <c r="C88" s="47" t="s">
        <v>61</v>
      </c>
      <c r="D88" s="48" t="s">
        <v>250</v>
      </c>
      <c r="E88" s="48"/>
      <c r="F88" s="49">
        <f>F89</f>
        <v>22000</v>
      </c>
    </row>
    <row r="89" spans="1:6" ht="31.5">
      <c r="A89" s="177" t="s">
        <v>341</v>
      </c>
      <c r="B89" s="47" t="s">
        <v>100</v>
      </c>
      <c r="C89" s="47" t="s">
        <v>61</v>
      </c>
      <c r="D89" s="48" t="s">
        <v>250</v>
      </c>
      <c r="E89" s="48">
        <v>200</v>
      </c>
      <c r="F89" s="49">
        <v>22000</v>
      </c>
    </row>
    <row r="90" spans="1:6">
      <c r="A90" s="234" t="s">
        <v>62</v>
      </c>
      <c r="B90" s="45" t="s">
        <v>100</v>
      </c>
      <c r="C90" s="45" t="s">
        <v>63</v>
      </c>
      <c r="D90" s="46"/>
      <c r="E90" s="46"/>
      <c r="F90" s="51">
        <f>F91+F117</f>
        <v>2462133.89</v>
      </c>
    </row>
    <row r="91" spans="1:6">
      <c r="A91" s="241" t="s">
        <v>64</v>
      </c>
      <c r="B91" s="47" t="s">
        <v>100</v>
      </c>
      <c r="C91" s="47" t="s">
        <v>65</v>
      </c>
      <c r="D91" s="48"/>
      <c r="E91" s="48"/>
      <c r="F91" s="49">
        <f>F92+F105+F111</f>
        <v>2457133.89</v>
      </c>
    </row>
    <row r="92" spans="1:6">
      <c r="A92" s="239" t="s">
        <v>148</v>
      </c>
      <c r="B92" s="41" t="s">
        <v>100</v>
      </c>
      <c r="C92" s="41" t="s">
        <v>65</v>
      </c>
      <c r="D92" s="41" t="s">
        <v>183</v>
      </c>
      <c r="E92" s="42"/>
      <c r="F92" s="50">
        <f>F93+F101+F107</f>
        <v>1841270.8900000001</v>
      </c>
    </row>
    <row r="93" spans="1:6" ht="47.25">
      <c r="A93" s="239" t="s">
        <v>240</v>
      </c>
      <c r="B93" s="41" t="s">
        <v>100</v>
      </c>
      <c r="C93" s="41" t="s">
        <v>65</v>
      </c>
      <c r="D93" s="41" t="s">
        <v>182</v>
      </c>
      <c r="E93" s="42"/>
      <c r="F93" s="50">
        <f>F94+F97</f>
        <v>1425000</v>
      </c>
    </row>
    <row r="94" spans="1:6" ht="28.5">
      <c r="A94" s="251" t="s">
        <v>348</v>
      </c>
      <c r="B94" s="41" t="s">
        <v>100</v>
      </c>
      <c r="C94" s="41" t="s">
        <v>65</v>
      </c>
      <c r="D94" s="41" t="s">
        <v>182</v>
      </c>
      <c r="E94" s="42"/>
      <c r="F94" s="50">
        <f>F95</f>
        <v>1276000</v>
      </c>
    </row>
    <row r="95" spans="1:6" ht="63">
      <c r="A95" s="316" t="s">
        <v>222</v>
      </c>
      <c r="B95" s="43" t="s">
        <v>206</v>
      </c>
      <c r="C95" s="43" t="s">
        <v>232</v>
      </c>
      <c r="D95" s="43" t="s">
        <v>251</v>
      </c>
      <c r="E95" s="44"/>
      <c r="F95" s="40">
        <f>F96</f>
        <v>1276000</v>
      </c>
    </row>
    <row r="96" spans="1:6" ht="31.5">
      <c r="A96" s="317" t="s">
        <v>341</v>
      </c>
      <c r="B96" s="43" t="s">
        <v>100</v>
      </c>
      <c r="C96" s="43" t="s">
        <v>65</v>
      </c>
      <c r="D96" s="43" t="s">
        <v>251</v>
      </c>
      <c r="E96" s="44">
        <v>200</v>
      </c>
      <c r="F96" s="40">
        <v>1276000</v>
      </c>
    </row>
    <row r="97" spans="1:6" ht="47.25">
      <c r="A97" s="87" t="s">
        <v>240</v>
      </c>
      <c r="B97" s="45" t="s">
        <v>100</v>
      </c>
      <c r="C97" s="45" t="s">
        <v>65</v>
      </c>
      <c r="D97" s="45" t="s">
        <v>182</v>
      </c>
      <c r="E97" s="46"/>
      <c r="F97" s="51">
        <f>F98</f>
        <v>149000</v>
      </c>
    </row>
    <row r="98" spans="1:6" ht="63">
      <c r="A98" s="183" t="s">
        <v>349</v>
      </c>
      <c r="B98" s="45" t="s">
        <v>100</v>
      </c>
      <c r="C98" s="45" t="s">
        <v>65</v>
      </c>
      <c r="D98" s="45" t="s">
        <v>182</v>
      </c>
      <c r="E98" s="46"/>
      <c r="F98" s="51">
        <f>F99</f>
        <v>149000</v>
      </c>
    </row>
    <row r="99" spans="1:6" ht="63">
      <c r="A99" s="237" t="s">
        <v>222</v>
      </c>
      <c r="B99" s="47" t="s">
        <v>100</v>
      </c>
      <c r="C99" s="47" t="s">
        <v>65</v>
      </c>
      <c r="D99" s="47" t="s">
        <v>251</v>
      </c>
      <c r="E99" s="48"/>
      <c r="F99" s="49">
        <f>F100</f>
        <v>149000</v>
      </c>
    </row>
    <row r="100" spans="1:6" ht="31.5">
      <c r="A100" s="177" t="s">
        <v>341</v>
      </c>
      <c r="B100" s="47" t="s">
        <v>206</v>
      </c>
      <c r="C100" s="47" t="s">
        <v>232</v>
      </c>
      <c r="D100" s="47" t="s">
        <v>251</v>
      </c>
      <c r="E100" s="48">
        <v>200</v>
      </c>
      <c r="F100" s="49">
        <v>149000</v>
      </c>
    </row>
    <row r="101" spans="1:6" ht="47.25">
      <c r="A101" s="230" t="s">
        <v>159</v>
      </c>
      <c r="B101" s="45" t="s">
        <v>100</v>
      </c>
      <c r="C101" s="45" t="s">
        <v>65</v>
      </c>
      <c r="D101" s="45" t="s">
        <v>186</v>
      </c>
      <c r="E101" s="46"/>
      <c r="F101" s="51">
        <f>F102</f>
        <v>42000</v>
      </c>
    </row>
    <row r="102" spans="1:6" ht="28.5">
      <c r="A102" s="251" t="s">
        <v>352</v>
      </c>
      <c r="B102" s="45" t="s">
        <v>100</v>
      </c>
      <c r="C102" s="45" t="s">
        <v>232</v>
      </c>
      <c r="D102" s="45" t="s">
        <v>186</v>
      </c>
      <c r="E102" s="46"/>
      <c r="F102" s="51">
        <f>F103</f>
        <v>42000</v>
      </c>
    </row>
    <row r="103" spans="1:6" ht="63">
      <c r="A103" s="237" t="s">
        <v>222</v>
      </c>
      <c r="B103" s="47" t="s">
        <v>206</v>
      </c>
      <c r="C103" s="47" t="s">
        <v>65</v>
      </c>
      <c r="D103" s="47" t="s">
        <v>276</v>
      </c>
      <c r="E103" s="46"/>
      <c r="F103" s="51">
        <f>F104</f>
        <v>42000</v>
      </c>
    </row>
    <row r="104" spans="1:6" ht="31.5">
      <c r="A104" s="177" t="s">
        <v>341</v>
      </c>
      <c r="B104" s="47" t="s">
        <v>100</v>
      </c>
      <c r="C104" s="47" t="s">
        <v>65</v>
      </c>
      <c r="D104" s="47" t="s">
        <v>276</v>
      </c>
      <c r="E104" s="48">
        <v>200</v>
      </c>
      <c r="F104" s="49">
        <v>42000</v>
      </c>
    </row>
    <row r="105" spans="1:6" s="217" customFormat="1">
      <c r="A105" s="252" t="s">
        <v>370</v>
      </c>
      <c r="B105" s="270" t="s">
        <v>100</v>
      </c>
      <c r="C105" s="119" t="s">
        <v>65</v>
      </c>
      <c r="D105" s="119" t="s">
        <v>377</v>
      </c>
      <c r="E105" s="114"/>
      <c r="F105" s="267">
        <f>F106</f>
        <v>355263</v>
      </c>
    </row>
    <row r="106" spans="1:6" s="217" customFormat="1" ht="31.5">
      <c r="A106" s="193" t="s">
        <v>359</v>
      </c>
      <c r="B106" s="228" t="s">
        <v>100</v>
      </c>
      <c r="C106" s="112" t="s">
        <v>65</v>
      </c>
      <c r="D106" s="119" t="s">
        <v>377</v>
      </c>
      <c r="E106" s="114">
        <v>200</v>
      </c>
      <c r="F106" s="229">
        <v>355263</v>
      </c>
    </row>
    <row r="107" spans="1:6" s="296" customFormat="1" ht="30.75" customHeight="1">
      <c r="A107" s="310" t="s">
        <v>372</v>
      </c>
      <c r="B107" s="172" t="s">
        <v>100</v>
      </c>
      <c r="C107" s="41" t="s">
        <v>65</v>
      </c>
      <c r="D107" s="318" t="s">
        <v>371</v>
      </c>
      <c r="E107" s="42"/>
      <c r="F107" s="50">
        <v>374270.89</v>
      </c>
    </row>
    <row r="108" spans="1:6" s="296" customFormat="1" ht="36" customHeight="1">
      <c r="A108" s="310" t="s">
        <v>373</v>
      </c>
      <c r="B108" s="171" t="s">
        <v>100</v>
      </c>
      <c r="C108" s="43" t="s">
        <v>65</v>
      </c>
      <c r="D108" s="77" t="s">
        <v>371</v>
      </c>
      <c r="E108" s="44"/>
      <c r="F108" s="40">
        <v>374270.89</v>
      </c>
    </row>
    <row r="109" spans="1:6" s="296" customFormat="1" ht="37.5" customHeight="1">
      <c r="A109" s="319" t="s">
        <v>374</v>
      </c>
      <c r="B109" s="172" t="s">
        <v>100</v>
      </c>
      <c r="C109" s="41" t="s">
        <v>65</v>
      </c>
      <c r="D109" s="318" t="s">
        <v>371</v>
      </c>
      <c r="E109" s="42">
        <v>200</v>
      </c>
      <c r="F109" s="50">
        <v>374270.89</v>
      </c>
    </row>
    <row r="110" spans="1:6" s="296" customFormat="1" ht="38.25" customHeight="1">
      <c r="A110" s="239" t="s">
        <v>375</v>
      </c>
      <c r="B110" s="171" t="s">
        <v>100</v>
      </c>
      <c r="C110" s="43" t="s">
        <v>65</v>
      </c>
      <c r="D110" s="77" t="s">
        <v>371</v>
      </c>
      <c r="E110" s="44">
        <v>224</v>
      </c>
      <c r="F110" s="40">
        <v>374270.89</v>
      </c>
    </row>
    <row r="111" spans="1:6">
      <c r="A111" s="253" t="s">
        <v>205</v>
      </c>
      <c r="B111" s="45" t="s">
        <v>100</v>
      </c>
      <c r="C111" s="45" t="s">
        <v>65</v>
      </c>
      <c r="D111" s="45" t="s">
        <v>200</v>
      </c>
      <c r="E111" s="46"/>
      <c r="F111" s="51">
        <f>F112</f>
        <v>260600</v>
      </c>
    </row>
    <row r="112" spans="1:6" ht="47.25">
      <c r="A112" s="249" t="s">
        <v>147</v>
      </c>
      <c r="B112" s="45" t="s">
        <v>100</v>
      </c>
      <c r="C112" s="45" t="s">
        <v>65</v>
      </c>
      <c r="D112" s="46" t="s">
        <v>198</v>
      </c>
      <c r="E112" s="46"/>
      <c r="F112" s="51">
        <f>F113+F115</f>
        <v>260600</v>
      </c>
    </row>
    <row r="113" spans="1:6" ht="47.25">
      <c r="A113" s="125" t="s">
        <v>318</v>
      </c>
      <c r="B113" s="47" t="s">
        <v>100</v>
      </c>
      <c r="C113" s="47" t="s">
        <v>65</v>
      </c>
      <c r="D113" s="48" t="s">
        <v>280</v>
      </c>
      <c r="E113" s="48"/>
      <c r="F113" s="49">
        <f>F114</f>
        <v>145300</v>
      </c>
    </row>
    <row r="114" spans="1:6" ht="63">
      <c r="A114" s="82" t="s">
        <v>226</v>
      </c>
      <c r="B114" s="47" t="s">
        <v>100</v>
      </c>
      <c r="C114" s="47" t="s">
        <v>65</v>
      </c>
      <c r="D114" s="48" t="s">
        <v>280</v>
      </c>
      <c r="E114" s="48">
        <v>100</v>
      </c>
      <c r="F114" s="49">
        <v>145300</v>
      </c>
    </row>
    <row r="115" spans="1:6" ht="31.5">
      <c r="A115" s="82" t="s">
        <v>224</v>
      </c>
      <c r="B115" s="47" t="s">
        <v>100</v>
      </c>
      <c r="C115" s="47" t="s">
        <v>65</v>
      </c>
      <c r="D115" s="48" t="s">
        <v>281</v>
      </c>
      <c r="E115" s="48"/>
      <c r="F115" s="49">
        <f>F116</f>
        <v>115300</v>
      </c>
    </row>
    <row r="116" spans="1:6" ht="31.5">
      <c r="A116" s="177" t="s">
        <v>341</v>
      </c>
      <c r="B116" s="47" t="s">
        <v>100</v>
      </c>
      <c r="C116" s="47" t="s">
        <v>65</v>
      </c>
      <c r="D116" s="48" t="s">
        <v>281</v>
      </c>
      <c r="E116" s="48">
        <v>200</v>
      </c>
      <c r="F116" s="49">
        <v>115300</v>
      </c>
    </row>
    <row r="117" spans="1:6">
      <c r="A117" s="239" t="s">
        <v>144</v>
      </c>
      <c r="B117" s="45" t="s">
        <v>100</v>
      </c>
      <c r="C117" s="45" t="s">
        <v>143</v>
      </c>
      <c r="D117" s="46"/>
      <c r="E117" s="46"/>
      <c r="F117" s="51">
        <f>F118</f>
        <v>5000</v>
      </c>
    </row>
    <row r="118" spans="1:6">
      <c r="A118" s="239" t="s">
        <v>148</v>
      </c>
      <c r="B118" s="45" t="s">
        <v>100</v>
      </c>
      <c r="C118" s="45" t="s">
        <v>143</v>
      </c>
      <c r="D118" s="46" t="s">
        <v>183</v>
      </c>
      <c r="E118" s="46"/>
      <c r="F118" s="51">
        <f>F119</f>
        <v>5000</v>
      </c>
    </row>
    <row r="119" spans="1:6" ht="47.25">
      <c r="A119" s="239" t="s">
        <v>158</v>
      </c>
      <c r="B119" s="47" t="s">
        <v>100</v>
      </c>
      <c r="C119" s="47" t="s">
        <v>143</v>
      </c>
      <c r="D119" s="48" t="s">
        <v>187</v>
      </c>
      <c r="E119" s="48"/>
      <c r="F119" s="49">
        <f>F120</f>
        <v>5000</v>
      </c>
    </row>
    <row r="120" spans="1:6" ht="47.25">
      <c r="A120" s="254" t="s">
        <v>238</v>
      </c>
      <c r="B120" s="45" t="s">
        <v>100</v>
      </c>
      <c r="C120" s="45" t="s">
        <v>143</v>
      </c>
      <c r="D120" s="46" t="s">
        <v>187</v>
      </c>
      <c r="E120" s="46"/>
      <c r="F120" s="51">
        <f>F121</f>
        <v>5000</v>
      </c>
    </row>
    <row r="121" spans="1:6" ht="63">
      <c r="A121" s="237" t="s">
        <v>222</v>
      </c>
      <c r="B121" s="47" t="s">
        <v>100</v>
      </c>
      <c r="C121" s="47" t="s">
        <v>143</v>
      </c>
      <c r="D121" s="48" t="s">
        <v>252</v>
      </c>
      <c r="E121" s="48"/>
      <c r="F121" s="49">
        <f>F122</f>
        <v>5000</v>
      </c>
    </row>
    <row r="122" spans="1:6" ht="31.5">
      <c r="A122" s="177" t="s">
        <v>341</v>
      </c>
      <c r="B122" s="47" t="s">
        <v>206</v>
      </c>
      <c r="C122" s="47" t="s">
        <v>207</v>
      </c>
      <c r="D122" s="48" t="s">
        <v>252</v>
      </c>
      <c r="E122" s="48">
        <v>200</v>
      </c>
      <c r="F122" s="49">
        <v>5000</v>
      </c>
    </row>
    <row r="123" spans="1:6">
      <c r="A123" s="234" t="s">
        <v>66</v>
      </c>
      <c r="B123" s="45" t="s">
        <v>100</v>
      </c>
      <c r="C123" s="45" t="s">
        <v>67</v>
      </c>
      <c r="D123" s="46"/>
      <c r="E123" s="46"/>
      <c r="F123" s="51">
        <f>F124+F136</f>
        <v>774766.24</v>
      </c>
    </row>
    <row r="124" spans="1:6">
      <c r="A124" s="235" t="s">
        <v>68</v>
      </c>
      <c r="B124" s="45" t="s">
        <v>100</v>
      </c>
      <c r="C124" s="45" t="s">
        <v>69</v>
      </c>
      <c r="D124" s="46"/>
      <c r="E124" s="46"/>
      <c r="F124" s="51">
        <f>F125+F130+F133</f>
        <v>213766.24</v>
      </c>
    </row>
    <row r="125" spans="1:6">
      <c r="A125" s="255" t="s">
        <v>148</v>
      </c>
      <c r="B125" s="45" t="s">
        <v>100</v>
      </c>
      <c r="C125" s="45" t="s">
        <v>69</v>
      </c>
      <c r="D125" s="109" t="s">
        <v>183</v>
      </c>
      <c r="E125" s="46"/>
      <c r="F125" s="51">
        <f>F126</f>
        <v>50000</v>
      </c>
    </row>
    <row r="126" spans="1:6" ht="31.5">
      <c r="A126" s="256" t="s">
        <v>331</v>
      </c>
      <c r="B126" s="181" t="s">
        <v>100</v>
      </c>
      <c r="C126" s="128" t="s">
        <v>69</v>
      </c>
      <c r="D126" s="182" t="s">
        <v>189</v>
      </c>
      <c r="E126" s="129"/>
      <c r="F126" s="130">
        <f>F127</f>
        <v>50000</v>
      </c>
    </row>
    <row r="127" spans="1:6" ht="35.25" customHeight="1">
      <c r="A127" s="257" t="s">
        <v>350</v>
      </c>
      <c r="B127" s="123" t="s">
        <v>100</v>
      </c>
      <c r="C127" s="123" t="s">
        <v>69</v>
      </c>
      <c r="D127" s="109" t="s">
        <v>189</v>
      </c>
      <c r="E127" s="90"/>
      <c r="F127" s="122">
        <f>F128</f>
        <v>50000</v>
      </c>
    </row>
    <row r="128" spans="1:6" ht="63">
      <c r="A128" s="237" t="s">
        <v>222</v>
      </c>
      <c r="B128" s="123" t="s">
        <v>100</v>
      </c>
      <c r="C128" s="123" t="s">
        <v>69</v>
      </c>
      <c r="D128" s="109" t="s">
        <v>275</v>
      </c>
      <c r="E128" s="90"/>
      <c r="F128" s="122">
        <f>F129</f>
        <v>50000</v>
      </c>
    </row>
    <row r="129" spans="1:6" ht="31.5">
      <c r="A129" s="177" t="s">
        <v>341</v>
      </c>
      <c r="B129" s="134" t="s">
        <v>100</v>
      </c>
      <c r="C129" s="134" t="s">
        <v>69</v>
      </c>
      <c r="D129" s="109" t="s">
        <v>275</v>
      </c>
      <c r="E129" s="52">
        <v>200</v>
      </c>
      <c r="F129" s="135">
        <v>50000</v>
      </c>
    </row>
    <row r="130" spans="1:6">
      <c r="A130" s="236" t="s">
        <v>332</v>
      </c>
      <c r="B130" s="164">
        <v>986</v>
      </c>
      <c r="C130" s="123" t="s">
        <v>69</v>
      </c>
      <c r="D130" s="164" t="s">
        <v>333</v>
      </c>
      <c r="E130" s="85"/>
      <c r="F130" s="122">
        <f>F131</f>
        <v>163766.24</v>
      </c>
    </row>
    <row r="131" spans="1:6" ht="78.75">
      <c r="A131" s="258" t="s">
        <v>222</v>
      </c>
      <c r="B131" s="144">
        <v>986</v>
      </c>
      <c r="C131" s="134" t="s">
        <v>69</v>
      </c>
      <c r="D131" s="144" t="s">
        <v>334</v>
      </c>
      <c r="E131" s="143"/>
      <c r="F131" s="135">
        <f>F132</f>
        <v>163766.24</v>
      </c>
    </row>
    <row r="132" spans="1:6" ht="31.5">
      <c r="A132" s="177" t="s">
        <v>341</v>
      </c>
      <c r="B132" s="168">
        <v>986</v>
      </c>
      <c r="C132" s="134" t="s">
        <v>69</v>
      </c>
      <c r="D132" s="168" t="s">
        <v>334</v>
      </c>
      <c r="E132" s="52">
        <v>200</v>
      </c>
      <c r="F132" s="135">
        <v>163766.24</v>
      </c>
    </row>
    <row r="133" spans="1:6" ht="31.5">
      <c r="A133" s="242" t="s">
        <v>327</v>
      </c>
      <c r="B133" s="172" t="s">
        <v>100</v>
      </c>
      <c r="C133" s="45" t="s">
        <v>69</v>
      </c>
      <c r="D133" s="48" t="s">
        <v>328</v>
      </c>
      <c r="E133" s="46"/>
      <c r="F133" s="51">
        <f>F134</f>
        <v>0</v>
      </c>
    </row>
    <row r="134" spans="1:6" ht="78.75">
      <c r="A134" s="243" t="s">
        <v>222</v>
      </c>
      <c r="B134" s="171" t="s">
        <v>100</v>
      </c>
      <c r="C134" s="47" t="s">
        <v>69</v>
      </c>
      <c r="D134" s="48" t="s">
        <v>330</v>
      </c>
      <c r="E134" s="48"/>
      <c r="F134" s="49">
        <f>F135</f>
        <v>0</v>
      </c>
    </row>
    <row r="135" spans="1:6" ht="31.5">
      <c r="A135" s="177" t="s">
        <v>341</v>
      </c>
      <c r="B135" s="171" t="s">
        <v>100</v>
      </c>
      <c r="C135" s="47" t="s">
        <v>69</v>
      </c>
      <c r="D135" s="48" t="s">
        <v>330</v>
      </c>
      <c r="E135" s="48">
        <v>200</v>
      </c>
      <c r="F135" s="49">
        <v>0</v>
      </c>
    </row>
    <row r="136" spans="1:6">
      <c r="A136" s="259" t="s">
        <v>81</v>
      </c>
      <c r="B136" s="131" t="s">
        <v>100</v>
      </c>
      <c r="C136" s="131" t="s">
        <v>82</v>
      </c>
      <c r="D136" s="132"/>
      <c r="E136" s="127"/>
      <c r="F136" s="133">
        <f>F143+F146+F149+F137</f>
        <v>561000</v>
      </c>
    </row>
    <row r="137" spans="1:6">
      <c r="A137" s="239" t="s">
        <v>148</v>
      </c>
      <c r="B137" s="45" t="s">
        <v>100</v>
      </c>
      <c r="C137" s="88" t="s">
        <v>82</v>
      </c>
      <c r="D137" s="90" t="s">
        <v>183</v>
      </c>
      <c r="E137" s="89"/>
      <c r="F137" s="51">
        <f>F138</f>
        <v>83000</v>
      </c>
    </row>
    <row r="138" spans="1:6" ht="31.5">
      <c r="A138" s="239" t="s">
        <v>157</v>
      </c>
      <c r="B138" s="45" t="s">
        <v>100</v>
      </c>
      <c r="C138" s="88" t="s">
        <v>82</v>
      </c>
      <c r="D138" s="90" t="s">
        <v>188</v>
      </c>
      <c r="E138" s="89"/>
      <c r="F138" s="51">
        <f>F141</f>
        <v>83000</v>
      </c>
    </row>
    <row r="139" spans="1:6">
      <c r="A139" s="251" t="s">
        <v>351</v>
      </c>
      <c r="B139" s="45" t="s">
        <v>100</v>
      </c>
      <c r="C139" s="88" t="s">
        <v>233</v>
      </c>
      <c r="D139" s="90" t="s">
        <v>188</v>
      </c>
      <c r="E139" s="89"/>
      <c r="F139" s="51">
        <f>F140</f>
        <v>83000</v>
      </c>
    </row>
    <row r="140" spans="1:6" ht="78.75">
      <c r="A140" s="260" t="s">
        <v>222</v>
      </c>
      <c r="B140" s="45" t="s">
        <v>206</v>
      </c>
      <c r="C140" s="88" t="s">
        <v>233</v>
      </c>
      <c r="D140" s="90" t="s">
        <v>279</v>
      </c>
      <c r="E140" s="89"/>
      <c r="F140" s="51">
        <f>F141</f>
        <v>83000</v>
      </c>
    </row>
    <row r="141" spans="1:6" ht="31.5">
      <c r="A141" s="177" t="s">
        <v>341</v>
      </c>
      <c r="B141" s="47" t="s">
        <v>100</v>
      </c>
      <c r="C141" s="91" t="s">
        <v>82</v>
      </c>
      <c r="D141" s="52" t="s">
        <v>253</v>
      </c>
      <c r="E141" s="92">
        <v>200</v>
      </c>
      <c r="F141" s="49">
        <v>83000</v>
      </c>
    </row>
    <row r="142" spans="1:6">
      <c r="A142" s="253" t="s">
        <v>205</v>
      </c>
      <c r="B142" s="45"/>
      <c r="C142" s="88"/>
      <c r="D142" s="90" t="s">
        <v>200</v>
      </c>
      <c r="E142" s="89"/>
      <c r="F142" s="51">
        <f>F143+F146+F149</f>
        <v>478000</v>
      </c>
    </row>
    <row r="143" spans="1:6" ht="31.5">
      <c r="A143" s="261" t="s">
        <v>234</v>
      </c>
      <c r="B143" s="45" t="s">
        <v>100</v>
      </c>
      <c r="C143" s="45" t="s">
        <v>82</v>
      </c>
      <c r="D143" s="90" t="s">
        <v>209</v>
      </c>
      <c r="E143" s="46"/>
      <c r="F143" s="51">
        <f>F144</f>
        <v>463000</v>
      </c>
    </row>
    <row r="144" spans="1:6" ht="63">
      <c r="A144" s="237" t="s">
        <v>222</v>
      </c>
      <c r="B144" s="45" t="s">
        <v>100</v>
      </c>
      <c r="C144" s="45" t="s">
        <v>233</v>
      </c>
      <c r="D144" s="136" t="s">
        <v>269</v>
      </c>
      <c r="E144" s="46"/>
      <c r="F144" s="51">
        <f>F145</f>
        <v>463000</v>
      </c>
    </row>
    <row r="145" spans="1:6" ht="31.5">
      <c r="A145" s="177" t="s">
        <v>341</v>
      </c>
      <c r="B145" s="47" t="s">
        <v>100</v>
      </c>
      <c r="C145" s="47" t="s">
        <v>82</v>
      </c>
      <c r="D145" s="48" t="s">
        <v>269</v>
      </c>
      <c r="E145" s="48">
        <v>200</v>
      </c>
      <c r="F145" s="49">
        <v>463000</v>
      </c>
    </row>
    <row r="146" spans="1:6">
      <c r="A146" s="261" t="s">
        <v>91</v>
      </c>
      <c r="B146" s="45" t="s">
        <v>100</v>
      </c>
      <c r="C146" s="45" t="s">
        <v>82</v>
      </c>
      <c r="D146" s="46" t="s">
        <v>208</v>
      </c>
      <c r="E146" s="46"/>
      <c r="F146" s="51">
        <f>F147</f>
        <v>5000</v>
      </c>
    </row>
    <row r="147" spans="1:6" ht="63">
      <c r="A147" s="237" t="s">
        <v>222</v>
      </c>
      <c r="B147" s="45" t="s">
        <v>100</v>
      </c>
      <c r="C147" s="45" t="s">
        <v>82</v>
      </c>
      <c r="D147" s="46" t="s">
        <v>271</v>
      </c>
      <c r="E147" s="46"/>
      <c r="F147" s="51">
        <f>F148</f>
        <v>5000</v>
      </c>
    </row>
    <row r="148" spans="1:6" ht="31.5">
      <c r="A148" s="177" t="s">
        <v>341</v>
      </c>
      <c r="B148" s="47" t="s">
        <v>100</v>
      </c>
      <c r="C148" s="47" t="s">
        <v>82</v>
      </c>
      <c r="D148" s="48" t="s">
        <v>271</v>
      </c>
      <c r="E148" s="48">
        <v>200</v>
      </c>
      <c r="F148" s="49">
        <v>5000</v>
      </c>
    </row>
    <row r="149" spans="1:6">
      <c r="A149" s="261" t="s">
        <v>236</v>
      </c>
      <c r="B149" s="45" t="s">
        <v>100</v>
      </c>
      <c r="C149" s="45" t="s">
        <v>82</v>
      </c>
      <c r="D149" s="46" t="s">
        <v>213</v>
      </c>
      <c r="E149" s="46"/>
      <c r="F149" s="51">
        <f>F150</f>
        <v>10000</v>
      </c>
    </row>
    <row r="150" spans="1:6" ht="63">
      <c r="A150" s="237" t="s">
        <v>222</v>
      </c>
      <c r="B150" s="45" t="s">
        <v>100</v>
      </c>
      <c r="C150" s="45" t="s">
        <v>82</v>
      </c>
      <c r="D150" s="46" t="s">
        <v>272</v>
      </c>
      <c r="E150" s="46"/>
      <c r="F150" s="51">
        <f>F151</f>
        <v>10000</v>
      </c>
    </row>
    <row r="151" spans="1:6" ht="31.5">
      <c r="A151" s="177" t="s">
        <v>341</v>
      </c>
      <c r="B151" s="47" t="s">
        <v>100</v>
      </c>
      <c r="C151" s="47" t="s">
        <v>82</v>
      </c>
      <c r="D151" s="110" t="s">
        <v>202</v>
      </c>
      <c r="E151" s="48">
        <v>200</v>
      </c>
      <c r="F151" s="49">
        <v>10000</v>
      </c>
    </row>
    <row r="152" spans="1:6">
      <c r="A152" s="235" t="s">
        <v>70</v>
      </c>
      <c r="B152" s="45" t="s">
        <v>100</v>
      </c>
      <c r="C152" s="45" t="s">
        <v>71</v>
      </c>
      <c r="D152" s="46"/>
      <c r="E152" s="46"/>
      <c r="F152" s="51">
        <f>F153</f>
        <v>6000</v>
      </c>
    </row>
    <row r="153" spans="1:6">
      <c r="A153" s="235" t="s">
        <v>72</v>
      </c>
      <c r="B153" s="45" t="s">
        <v>100</v>
      </c>
      <c r="C153" s="45" t="s">
        <v>73</v>
      </c>
      <c r="D153" s="72"/>
      <c r="E153" s="46"/>
      <c r="F153" s="51">
        <f>F154</f>
        <v>6000</v>
      </c>
    </row>
    <row r="154" spans="1:6">
      <c r="A154" s="253" t="s">
        <v>205</v>
      </c>
      <c r="B154" s="45" t="s">
        <v>100</v>
      </c>
      <c r="C154" s="45" t="s">
        <v>73</v>
      </c>
      <c r="D154" s="111" t="s">
        <v>200</v>
      </c>
      <c r="E154" s="46"/>
      <c r="F154" s="51">
        <f>F155</f>
        <v>6000</v>
      </c>
    </row>
    <row r="155" spans="1:6" ht="31.5">
      <c r="A155" s="261" t="s">
        <v>138</v>
      </c>
      <c r="B155" s="45" t="s">
        <v>100</v>
      </c>
      <c r="C155" s="45" t="s">
        <v>73</v>
      </c>
      <c r="D155" s="46" t="s">
        <v>210</v>
      </c>
      <c r="E155" s="46"/>
      <c r="F155" s="51">
        <f>F156</f>
        <v>6000</v>
      </c>
    </row>
    <row r="156" spans="1:6" ht="63">
      <c r="A156" s="237" t="s">
        <v>222</v>
      </c>
      <c r="B156" s="45" t="s">
        <v>100</v>
      </c>
      <c r="C156" s="45" t="s">
        <v>73</v>
      </c>
      <c r="D156" s="46" t="s">
        <v>273</v>
      </c>
      <c r="E156" s="46"/>
      <c r="F156" s="51">
        <f>F157</f>
        <v>6000</v>
      </c>
    </row>
    <row r="157" spans="1:6" ht="31.5">
      <c r="A157" s="177" t="s">
        <v>341</v>
      </c>
      <c r="B157" s="47" t="s">
        <v>100</v>
      </c>
      <c r="C157" s="47" t="s">
        <v>73</v>
      </c>
      <c r="D157" s="48" t="s">
        <v>273</v>
      </c>
      <c r="E157" s="44">
        <v>200</v>
      </c>
      <c r="F157" s="49">
        <v>6000</v>
      </c>
    </row>
    <row r="158" spans="1:6">
      <c r="A158" s="234" t="s">
        <v>74</v>
      </c>
      <c r="B158" s="45" t="s">
        <v>100</v>
      </c>
      <c r="C158" s="45" t="s">
        <v>75</v>
      </c>
      <c r="D158" s="46"/>
      <c r="E158" s="46"/>
      <c r="F158" s="267">
        <f>F159+F173</f>
        <v>2507472.84</v>
      </c>
    </row>
    <row r="159" spans="1:6">
      <c r="A159" s="234" t="s">
        <v>76</v>
      </c>
      <c r="B159" s="45" t="s">
        <v>100</v>
      </c>
      <c r="C159" s="45" t="s">
        <v>77</v>
      </c>
      <c r="D159" s="46"/>
      <c r="E159" s="46"/>
      <c r="F159" s="51">
        <f>F160</f>
        <v>1749000</v>
      </c>
    </row>
    <row r="160" spans="1:6">
      <c r="A160" s="234" t="s">
        <v>205</v>
      </c>
      <c r="B160" s="45" t="s">
        <v>100</v>
      </c>
      <c r="C160" s="45" t="s">
        <v>77</v>
      </c>
      <c r="D160" s="46" t="s">
        <v>200</v>
      </c>
      <c r="E160" s="48"/>
      <c r="F160" s="49">
        <f>F161+F168</f>
        <v>1749000</v>
      </c>
    </row>
    <row r="161" spans="1:6" ht="31.5">
      <c r="A161" s="235" t="s">
        <v>139</v>
      </c>
      <c r="B161" s="47" t="s">
        <v>100</v>
      </c>
      <c r="C161" s="47" t="s">
        <v>77</v>
      </c>
      <c r="D161" s="73" t="s">
        <v>211</v>
      </c>
      <c r="E161" s="48"/>
      <c r="F161" s="49">
        <f>F162+F164+F166</f>
        <v>1335000</v>
      </c>
    </row>
    <row r="162" spans="1:6" ht="47.25">
      <c r="A162" s="124" t="s">
        <v>223</v>
      </c>
      <c r="B162" s="112" t="s">
        <v>100</v>
      </c>
      <c r="C162" s="112" t="s">
        <v>77</v>
      </c>
      <c r="D162" s="113" t="s">
        <v>262</v>
      </c>
      <c r="E162" s="114"/>
      <c r="F162" s="49">
        <f>F163</f>
        <v>1165000</v>
      </c>
    </row>
    <row r="163" spans="1:6" ht="63">
      <c r="A163" s="82" t="s">
        <v>226</v>
      </c>
      <c r="B163" s="112" t="s">
        <v>100</v>
      </c>
      <c r="C163" s="112" t="s">
        <v>77</v>
      </c>
      <c r="D163" s="113" t="s">
        <v>262</v>
      </c>
      <c r="E163" s="114">
        <v>100</v>
      </c>
      <c r="F163" s="49">
        <v>1165000</v>
      </c>
    </row>
    <row r="164" spans="1:6" ht="31.5">
      <c r="A164" s="82" t="s">
        <v>224</v>
      </c>
      <c r="B164" s="112" t="s">
        <v>100</v>
      </c>
      <c r="C164" s="112" t="s">
        <v>77</v>
      </c>
      <c r="D164" s="138" t="s">
        <v>264</v>
      </c>
      <c r="E164" s="114"/>
      <c r="F164" s="49">
        <f>F165</f>
        <v>167000</v>
      </c>
    </row>
    <row r="165" spans="1:6" ht="31.5">
      <c r="A165" s="177" t="s">
        <v>341</v>
      </c>
      <c r="B165" s="47" t="s">
        <v>100</v>
      </c>
      <c r="C165" s="47" t="s">
        <v>77</v>
      </c>
      <c r="D165" s="74" t="s">
        <v>264</v>
      </c>
      <c r="E165" s="48">
        <v>200</v>
      </c>
      <c r="F165" s="49">
        <v>167000</v>
      </c>
    </row>
    <row r="166" spans="1:6" ht="63">
      <c r="A166" s="237" t="s">
        <v>222</v>
      </c>
      <c r="B166" s="47" t="s">
        <v>100</v>
      </c>
      <c r="C166" s="47" t="s">
        <v>77</v>
      </c>
      <c r="D166" s="74" t="s">
        <v>265</v>
      </c>
      <c r="E166" s="48"/>
      <c r="F166" s="49">
        <f>F167</f>
        <v>3000</v>
      </c>
    </row>
    <row r="167" spans="1:6">
      <c r="A167" s="238" t="s">
        <v>220</v>
      </c>
      <c r="B167" s="47" t="s">
        <v>100</v>
      </c>
      <c r="C167" s="47" t="s">
        <v>77</v>
      </c>
      <c r="D167" s="74" t="s">
        <v>265</v>
      </c>
      <c r="E167" s="48">
        <v>800</v>
      </c>
      <c r="F167" s="49">
        <v>3000</v>
      </c>
    </row>
    <row r="168" spans="1:6" ht="31.5">
      <c r="A168" s="262" t="s">
        <v>135</v>
      </c>
      <c r="B168" s="47" t="s">
        <v>100</v>
      </c>
      <c r="C168" s="47" t="s">
        <v>77</v>
      </c>
      <c r="D168" s="74" t="s">
        <v>197</v>
      </c>
      <c r="E168" s="48"/>
      <c r="F168" s="51">
        <f>F169+F171</f>
        <v>414000</v>
      </c>
    </row>
    <row r="169" spans="1:6" ht="47.25">
      <c r="A169" s="125" t="s">
        <v>223</v>
      </c>
      <c r="B169" s="47" t="s">
        <v>100</v>
      </c>
      <c r="C169" s="47" t="s">
        <v>77</v>
      </c>
      <c r="D169" s="74" t="s">
        <v>266</v>
      </c>
      <c r="E169" s="48"/>
      <c r="F169" s="49">
        <f>F170</f>
        <v>409000</v>
      </c>
    </row>
    <row r="170" spans="1:6" ht="63">
      <c r="A170" s="82" t="s">
        <v>226</v>
      </c>
      <c r="B170" s="47" t="s">
        <v>100</v>
      </c>
      <c r="C170" s="47" t="s">
        <v>77</v>
      </c>
      <c r="D170" s="74" t="s">
        <v>266</v>
      </c>
      <c r="E170" s="48">
        <v>100</v>
      </c>
      <c r="F170" s="49">
        <v>409000</v>
      </c>
    </row>
    <row r="171" spans="1:6" ht="31.5">
      <c r="A171" s="82" t="s">
        <v>224</v>
      </c>
      <c r="B171" s="47" t="s">
        <v>100</v>
      </c>
      <c r="C171" s="47" t="s">
        <v>77</v>
      </c>
      <c r="D171" s="74" t="s">
        <v>267</v>
      </c>
      <c r="E171" s="48"/>
      <c r="F171" s="49">
        <f>F172</f>
        <v>5000</v>
      </c>
    </row>
    <row r="172" spans="1:6" ht="31.5">
      <c r="A172" s="177" t="s">
        <v>341</v>
      </c>
      <c r="B172" s="47" t="s">
        <v>100</v>
      </c>
      <c r="C172" s="47" t="s">
        <v>77</v>
      </c>
      <c r="D172" s="74" t="s">
        <v>267</v>
      </c>
      <c r="E172" s="48">
        <v>200</v>
      </c>
      <c r="F172" s="49">
        <v>5000</v>
      </c>
    </row>
    <row r="173" spans="1:6">
      <c r="A173" s="263" t="s">
        <v>145</v>
      </c>
      <c r="B173" s="115" t="s">
        <v>100</v>
      </c>
      <c r="C173" s="45" t="s">
        <v>146</v>
      </c>
      <c r="D173" s="73"/>
      <c r="E173" s="46"/>
      <c r="F173" s="51">
        <f>F174</f>
        <v>758472.84</v>
      </c>
    </row>
    <row r="174" spans="1:6">
      <c r="A174" s="264" t="s">
        <v>205</v>
      </c>
      <c r="B174" s="45" t="s">
        <v>100</v>
      </c>
      <c r="C174" s="45" t="s">
        <v>146</v>
      </c>
      <c r="D174" s="73" t="s">
        <v>200</v>
      </c>
      <c r="E174" s="46"/>
      <c r="F174" s="51">
        <f>F175</f>
        <v>758472.84</v>
      </c>
    </row>
    <row r="175" spans="1:6" ht="47.25">
      <c r="A175" s="249" t="s">
        <v>147</v>
      </c>
      <c r="B175" s="45" t="s">
        <v>100</v>
      </c>
      <c r="C175" s="45" t="s">
        <v>146</v>
      </c>
      <c r="D175" s="73" t="s">
        <v>198</v>
      </c>
      <c r="E175" s="46"/>
      <c r="F175" s="51">
        <f>F176+F178+F180</f>
        <v>758472.84</v>
      </c>
    </row>
    <row r="176" spans="1:6" ht="47.25">
      <c r="A176" s="125" t="s">
        <v>318</v>
      </c>
      <c r="B176" s="47" t="s">
        <v>100</v>
      </c>
      <c r="C176" s="47" t="s">
        <v>146</v>
      </c>
      <c r="D176" s="74" t="s">
        <v>280</v>
      </c>
      <c r="E176" s="48"/>
      <c r="F176" s="49">
        <f>F177</f>
        <v>749472.84</v>
      </c>
    </row>
    <row r="177" spans="1:6" ht="63">
      <c r="A177" s="82" t="s">
        <v>226</v>
      </c>
      <c r="B177" s="47" t="s">
        <v>100</v>
      </c>
      <c r="C177" s="47" t="s">
        <v>146</v>
      </c>
      <c r="D177" s="74" t="s">
        <v>280</v>
      </c>
      <c r="E177" s="48">
        <v>100</v>
      </c>
      <c r="F177" s="49">
        <v>749472.84</v>
      </c>
    </row>
    <row r="178" spans="1:6" ht="31.5">
      <c r="A178" s="82" t="s">
        <v>224</v>
      </c>
      <c r="B178" s="47" t="s">
        <v>100</v>
      </c>
      <c r="C178" s="47" t="s">
        <v>146</v>
      </c>
      <c r="D178" s="74" t="s">
        <v>281</v>
      </c>
      <c r="E178" s="48"/>
      <c r="F178" s="49">
        <f>F179</f>
        <v>6000</v>
      </c>
    </row>
    <row r="179" spans="1:6" ht="31.5">
      <c r="A179" s="177" t="s">
        <v>341</v>
      </c>
      <c r="B179" s="47" t="s">
        <v>100</v>
      </c>
      <c r="C179" s="47" t="s">
        <v>146</v>
      </c>
      <c r="D179" s="74" t="s">
        <v>281</v>
      </c>
      <c r="E179" s="48">
        <v>200</v>
      </c>
      <c r="F179" s="49">
        <v>6000</v>
      </c>
    </row>
    <row r="180" spans="1:6" ht="63">
      <c r="A180" s="237" t="s">
        <v>222</v>
      </c>
      <c r="B180" s="47" t="s">
        <v>100</v>
      </c>
      <c r="C180" s="47" t="s">
        <v>146</v>
      </c>
      <c r="D180" s="74" t="s">
        <v>282</v>
      </c>
      <c r="E180" s="48"/>
      <c r="F180" s="49">
        <f>F181</f>
        <v>3000</v>
      </c>
    </row>
    <row r="181" spans="1:6">
      <c r="A181" s="241" t="s">
        <v>220</v>
      </c>
      <c r="B181" s="47" t="s">
        <v>100</v>
      </c>
      <c r="C181" s="47" t="s">
        <v>146</v>
      </c>
      <c r="D181" s="74" t="s">
        <v>282</v>
      </c>
      <c r="E181" s="48">
        <v>800</v>
      </c>
      <c r="F181" s="49">
        <v>3000</v>
      </c>
    </row>
    <row r="182" spans="1:6">
      <c r="A182" s="235" t="s">
        <v>78</v>
      </c>
      <c r="B182" s="45" t="s">
        <v>100</v>
      </c>
      <c r="C182" s="45" t="s">
        <v>79</v>
      </c>
      <c r="D182" s="46"/>
      <c r="E182" s="46"/>
      <c r="F182" s="51">
        <f>F184</f>
        <v>10000</v>
      </c>
    </row>
    <row r="183" spans="1:6">
      <c r="A183" s="265" t="s">
        <v>94</v>
      </c>
      <c r="B183" s="45" t="s">
        <v>100</v>
      </c>
      <c r="C183" s="45" t="s">
        <v>93</v>
      </c>
      <c r="D183" s="46"/>
      <c r="E183" s="46"/>
      <c r="F183" s="51">
        <f>F184</f>
        <v>10000</v>
      </c>
    </row>
    <row r="184" spans="1:6">
      <c r="A184" s="265" t="s">
        <v>205</v>
      </c>
      <c r="B184" s="45" t="s">
        <v>100</v>
      </c>
      <c r="C184" s="45" t="s">
        <v>93</v>
      </c>
      <c r="D184" s="46" t="s">
        <v>200</v>
      </c>
      <c r="E184" s="46"/>
      <c r="F184" s="51">
        <f>F186</f>
        <v>10000</v>
      </c>
    </row>
    <row r="185" spans="1:6">
      <c r="A185" s="266" t="s">
        <v>89</v>
      </c>
      <c r="B185" s="45" t="s">
        <v>100</v>
      </c>
      <c r="C185" s="45" t="s">
        <v>93</v>
      </c>
      <c r="D185" s="46" t="s">
        <v>199</v>
      </c>
      <c r="E185" s="46"/>
      <c r="F185" s="51">
        <f>F186</f>
        <v>10000</v>
      </c>
    </row>
    <row r="186" spans="1:6" ht="63">
      <c r="A186" s="237" t="s">
        <v>222</v>
      </c>
      <c r="B186" s="47" t="s">
        <v>100</v>
      </c>
      <c r="C186" s="47" t="s">
        <v>93</v>
      </c>
      <c r="D186" s="48" t="s">
        <v>274</v>
      </c>
      <c r="E186" s="48"/>
      <c r="F186" s="49">
        <f>F187</f>
        <v>10000</v>
      </c>
    </row>
    <row r="187" spans="1:6" ht="31.5">
      <c r="A187" s="177" t="s">
        <v>341</v>
      </c>
      <c r="B187" s="47" t="s">
        <v>100</v>
      </c>
      <c r="C187" s="47" t="s">
        <v>93</v>
      </c>
      <c r="D187" s="48" t="s">
        <v>274</v>
      </c>
      <c r="E187" s="48">
        <v>200</v>
      </c>
      <c r="F187" s="49">
        <v>10000</v>
      </c>
    </row>
    <row r="188" spans="1:6">
      <c r="A188" s="234" t="s">
        <v>80</v>
      </c>
      <c r="B188" s="37"/>
      <c r="C188" s="37"/>
      <c r="D188" s="29"/>
      <c r="E188" s="29"/>
      <c r="F188" s="51">
        <f>F14+F59+F65+F90+F123+F152+F158+F182</f>
        <v>12696446.210000001</v>
      </c>
    </row>
    <row r="190" spans="1:6" ht="18.75">
      <c r="A190" s="38"/>
      <c r="F190" s="225"/>
    </row>
  </sheetData>
  <mergeCells count="7">
    <mergeCell ref="C3:G3"/>
    <mergeCell ref="A11:A12"/>
    <mergeCell ref="B11:B12"/>
    <mergeCell ref="C11:C12"/>
    <mergeCell ref="D11:D12"/>
    <mergeCell ref="E11:E12"/>
    <mergeCell ref="A6:F9"/>
  </mergeCells>
  <phoneticPr fontId="15" type="noConversion"/>
  <pageMargins left="0" right="0" top="0" bottom="0" header="0" footer="0"/>
  <pageSetup paperSize="9" scale="63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B3" sqref="B3:I3"/>
    </sheetView>
  </sheetViews>
  <sheetFormatPr defaultRowHeight="18.75"/>
  <cols>
    <col min="1" max="1" width="58" style="53" customWidth="1"/>
    <col min="2" max="2" width="34.85546875" style="53" customWidth="1"/>
    <col min="3" max="3" width="19.42578125" style="53" customWidth="1"/>
    <col min="4" max="4" width="18.42578125" style="53" customWidth="1"/>
    <col min="5" max="5" width="22.28515625" style="55" customWidth="1"/>
  </cols>
  <sheetData>
    <row r="1" spans="1:9">
      <c r="B1" s="54" t="s">
        <v>356</v>
      </c>
      <c r="C1" s="54"/>
      <c r="D1" s="54"/>
      <c r="E1"/>
    </row>
    <row r="2" spans="1:9">
      <c r="B2" s="160" t="s">
        <v>382</v>
      </c>
      <c r="C2" s="54"/>
      <c r="D2" s="54"/>
      <c r="E2"/>
    </row>
    <row r="3" spans="1:9">
      <c r="B3" s="292" t="s">
        <v>324</v>
      </c>
      <c r="C3" s="292"/>
      <c r="D3" s="292"/>
      <c r="E3" s="292"/>
      <c r="F3" s="292"/>
      <c r="G3" s="292"/>
      <c r="H3" s="292"/>
      <c r="I3" s="292"/>
    </row>
    <row r="4" spans="1:9">
      <c r="B4" s="147" t="s">
        <v>325</v>
      </c>
      <c r="C4" s="147"/>
      <c r="D4" s="147"/>
      <c r="E4" s="147"/>
      <c r="F4" s="147"/>
      <c r="G4" s="147"/>
      <c r="H4" s="147"/>
      <c r="I4" s="142"/>
    </row>
    <row r="6" spans="1:9" ht="47.25" customHeight="1">
      <c r="A6" s="290" t="s">
        <v>320</v>
      </c>
      <c r="B6" s="290"/>
      <c r="C6" s="290"/>
      <c r="D6" s="290"/>
      <c r="E6" s="290"/>
    </row>
    <row r="7" spans="1:9" ht="15.75" customHeight="1">
      <c r="A7" s="290"/>
      <c r="B7" s="290"/>
      <c r="C7" s="290"/>
      <c r="D7" s="290"/>
      <c r="E7" s="290"/>
    </row>
    <row r="8" spans="1:9" ht="15.75" customHeight="1">
      <c r="A8" s="291"/>
      <c r="B8" s="291"/>
      <c r="C8" s="291"/>
      <c r="D8" s="291"/>
      <c r="E8" s="291"/>
    </row>
    <row r="9" spans="1:9" s="97" customFormat="1" ht="15.75" customHeight="1">
      <c r="A9" s="186"/>
      <c r="B9" s="186"/>
      <c r="C9" s="291"/>
      <c r="D9" s="291"/>
      <c r="E9" s="291"/>
    </row>
    <row r="10" spans="1:9" s="97" customFormat="1" ht="15.75" customHeight="1">
      <c r="A10" s="184"/>
      <c r="B10" s="184"/>
      <c r="C10" s="184"/>
      <c r="D10" s="184"/>
      <c r="E10" s="185" t="s">
        <v>326</v>
      </c>
    </row>
    <row r="11" spans="1:9" s="69" customFormat="1" ht="35.25" customHeight="1">
      <c r="A11" s="289" t="s">
        <v>102</v>
      </c>
      <c r="B11" s="289" t="s">
        <v>103</v>
      </c>
      <c r="C11" s="106" t="s">
        <v>104</v>
      </c>
      <c r="D11" s="106" t="s">
        <v>104</v>
      </c>
      <c r="E11" s="106" t="s">
        <v>104</v>
      </c>
    </row>
    <row r="12" spans="1:9" s="69" customFormat="1" ht="35.25" customHeight="1">
      <c r="A12" s="289"/>
      <c r="B12" s="289"/>
      <c r="C12" s="93" t="s">
        <v>322</v>
      </c>
      <c r="D12" s="146" t="s">
        <v>321</v>
      </c>
      <c r="E12" s="93" t="s">
        <v>323</v>
      </c>
    </row>
    <row r="13" spans="1:9" ht="37.5">
      <c r="A13" s="68" t="s">
        <v>105</v>
      </c>
      <c r="B13" s="63" t="s">
        <v>106</v>
      </c>
      <c r="C13" s="56">
        <f>C25</f>
        <v>768650</v>
      </c>
      <c r="D13" s="56">
        <f>D25</f>
        <v>0</v>
      </c>
      <c r="E13" s="56">
        <f>E25</f>
        <v>0</v>
      </c>
    </row>
    <row r="14" spans="1:9" ht="37.5">
      <c r="A14" s="68" t="s">
        <v>107</v>
      </c>
      <c r="B14" s="63" t="s">
        <v>108</v>
      </c>
      <c r="C14" s="56"/>
      <c r="D14" s="56"/>
      <c r="E14" s="56"/>
    </row>
    <row r="15" spans="1:9" ht="37.5">
      <c r="A15" s="57" t="s">
        <v>110</v>
      </c>
      <c r="B15" s="63" t="s">
        <v>111</v>
      </c>
      <c r="C15" s="56"/>
      <c r="D15" s="56"/>
      <c r="E15" s="56"/>
    </row>
    <row r="16" spans="1:9" ht="56.25">
      <c r="A16" s="57" t="s">
        <v>112</v>
      </c>
      <c r="B16" s="63" t="s">
        <v>241</v>
      </c>
      <c r="C16" s="56"/>
      <c r="D16" s="56"/>
      <c r="E16" s="56"/>
    </row>
    <row r="17" spans="1:6" ht="56.25">
      <c r="A17" s="57" t="s">
        <v>113</v>
      </c>
      <c r="B17" s="63" t="s">
        <v>114</v>
      </c>
      <c r="C17" s="56"/>
      <c r="D17" s="56"/>
      <c r="E17" s="56"/>
    </row>
    <row r="18" spans="1:6" ht="56.25">
      <c r="A18" s="57" t="s">
        <v>115</v>
      </c>
      <c r="B18" s="63" t="s">
        <v>242</v>
      </c>
      <c r="C18" s="56"/>
      <c r="D18" s="56"/>
      <c r="E18" s="56"/>
      <c r="F18" s="71"/>
    </row>
    <row r="19" spans="1:6" ht="56.25">
      <c r="A19" s="58" t="s">
        <v>109</v>
      </c>
      <c r="B19" s="63" t="s">
        <v>134</v>
      </c>
      <c r="C19" s="59"/>
      <c r="D19" s="59"/>
      <c r="E19" s="59"/>
    </row>
    <row r="20" spans="1:6" ht="56.25">
      <c r="A20" s="57" t="s">
        <v>116</v>
      </c>
      <c r="B20" s="63" t="s">
        <v>117</v>
      </c>
      <c r="C20" s="56"/>
      <c r="D20" s="56"/>
      <c r="E20" s="56"/>
    </row>
    <row r="21" spans="1:6" ht="56.25">
      <c r="A21" s="57" t="s">
        <v>118</v>
      </c>
      <c r="B21" s="63" t="s">
        <v>119</v>
      </c>
      <c r="C21" s="56"/>
      <c r="D21" s="56"/>
      <c r="E21" s="56"/>
    </row>
    <row r="22" spans="1:6" ht="75">
      <c r="A22" s="57" t="s">
        <v>39</v>
      </c>
      <c r="B22" s="63" t="s">
        <v>243</v>
      </c>
      <c r="C22" s="56"/>
      <c r="D22" s="56"/>
      <c r="E22" s="56"/>
    </row>
    <row r="23" spans="1:6" ht="75">
      <c r="A23" s="57" t="s">
        <v>120</v>
      </c>
      <c r="B23" s="63" t="s">
        <v>121</v>
      </c>
      <c r="C23" s="56"/>
      <c r="D23" s="56"/>
      <c r="E23" s="56"/>
    </row>
    <row r="24" spans="1:6" ht="75">
      <c r="A24" s="60" t="s">
        <v>122</v>
      </c>
      <c r="B24" s="63" t="s">
        <v>244</v>
      </c>
      <c r="C24" s="56"/>
      <c r="D24" s="56"/>
      <c r="E24" s="56"/>
    </row>
    <row r="25" spans="1:6" ht="37.5">
      <c r="A25" s="61" t="s">
        <v>123</v>
      </c>
      <c r="B25" s="62" t="s">
        <v>124</v>
      </c>
      <c r="C25" s="56">
        <f>C33+C29</f>
        <v>768650</v>
      </c>
      <c r="D25" s="56">
        <f>D33+D29</f>
        <v>0</v>
      </c>
      <c r="E25" s="56">
        <f>E33+E29</f>
        <v>0</v>
      </c>
    </row>
    <row r="26" spans="1:6">
      <c r="A26" s="60" t="s">
        <v>125</v>
      </c>
      <c r="B26" s="63" t="s">
        <v>126</v>
      </c>
      <c r="C26" s="56">
        <f t="shared" ref="C26:E28" si="0">C27</f>
        <v>-11927796.32</v>
      </c>
      <c r="D26" s="56">
        <f t="shared" si="0"/>
        <v>-7522400</v>
      </c>
      <c r="E26" s="56">
        <f t="shared" si="0"/>
        <v>-7846100</v>
      </c>
    </row>
    <row r="27" spans="1:6" ht="37.5">
      <c r="A27" s="60" t="s">
        <v>127</v>
      </c>
      <c r="B27" s="63" t="s">
        <v>128</v>
      </c>
      <c r="C27" s="56">
        <f t="shared" si="0"/>
        <v>-11927796.32</v>
      </c>
      <c r="D27" s="56">
        <f t="shared" si="0"/>
        <v>-7522400</v>
      </c>
      <c r="E27" s="56">
        <f t="shared" si="0"/>
        <v>-7846100</v>
      </c>
    </row>
    <row r="28" spans="1:6" ht="37.5">
      <c r="A28" s="60" t="s">
        <v>129</v>
      </c>
      <c r="B28" s="63" t="s">
        <v>245</v>
      </c>
      <c r="C28" s="56">
        <f t="shared" si="0"/>
        <v>-11927796.32</v>
      </c>
      <c r="D28" s="56">
        <f t="shared" si="0"/>
        <v>-7522400</v>
      </c>
      <c r="E28" s="56">
        <f t="shared" si="0"/>
        <v>-7846100</v>
      </c>
    </row>
    <row r="29" spans="1:6" ht="37.5">
      <c r="A29" s="60" t="s">
        <v>40</v>
      </c>
      <c r="B29" s="63" t="s">
        <v>246</v>
      </c>
      <c r="C29" s="56">
        <v>-11927796.32</v>
      </c>
      <c r="D29" s="56">
        <v>-7522400</v>
      </c>
      <c r="E29" s="56">
        <v>-7846100</v>
      </c>
    </row>
    <row r="30" spans="1:6">
      <c r="A30" s="60" t="s">
        <v>130</v>
      </c>
      <c r="B30" s="63" t="s">
        <v>131</v>
      </c>
      <c r="C30" s="56">
        <f t="shared" ref="C30:E32" si="1">C31</f>
        <v>12696446.32</v>
      </c>
      <c r="D30" s="56">
        <f t="shared" si="1"/>
        <v>7522400</v>
      </c>
      <c r="E30" s="56">
        <f t="shared" si="1"/>
        <v>7846100</v>
      </c>
    </row>
    <row r="31" spans="1:6" ht="37.5">
      <c r="A31" s="60" t="s">
        <v>132</v>
      </c>
      <c r="B31" s="63" t="s">
        <v>133</v>
      </c>
      <c r="C31" s="56">
        <f t="shared" si="1"/>
        <v>12696446.32</v>
      </c>
      <c r="D31" s="56">
        <f t="shared" si="1"/>
        <v>7522400</v>
      </c>
      <c r="E31" s="56">
        <f t="shared" si="1"/>
        <v>7846100</v>
      </c>
    </row>
    <row r="32" spans="1:6" ht="37.5">
      <c r="A32" s="60" t="s">
        <v>41</v>
      </c>
      <c r="B32" s="63" t="s">
        <v>247</v>
      </c>
      <c r="C32" s="56">
        <f t="shared" si="1"/>
        <v>12696446.32</v>
      </c>
      <c r="D32" s="56">
        <f t="shared" si="1"/>
        <v>7522400</v>
      </c>
      <c r="E32" s="56">
        <f t="shared" si="1"/>
        <v>7846100</v>
      </c>
    </row>
    <row r="33" spans="1:5" ht="37.5">
      <c r="A33" s="60" t="s">
        <v>41</v>
      </c>
      <c r="B33" s="63" t="s">
        <v>247</v>
      </c>
      <c r="C33" s="56">
        <v>12696446.32</v>
      </c>
      <c r="D33" s="56">
        <v>7522400</v>
      </c>
      <c r="E33" s="56">
        <v>7846100</v>
      </c>
    </row>
    <row r="34" spans="1:5">
      <c r="A34" s="64"/>
      <c r="B34" s="65"/>
      <c r="C34" s="65"/>
      <c r="D34" s="65"/>
      <c r="E34" s="66"/>
    </row>
    <row r="35" spans="1:5" ht="78.75" customHeight="1">
      <c r="A35" s="1"/>
      <c r="B35" s="67"/>
      <c r="C35" s="67"/>
      <c r="D35" s="67"/>
      <c r="E35" s="3"/>
    </row>
  </sheetData>
  <mergeCells count="5">
    <mergeCell ref="A11:A12"/>
    <mergeCell ref="B11:B12"/>
    <mergeCell ref="A6:E8"/>
    <mergeCell ref="B3:I3"/>
    <mergeCell ref="C9:E9"/>
  </mergeCells>
  <phoneticPr fontId="15" type="noConversion"/>
  <pageMargins left="0.7" right="0.7" top="0.75" bottom="0.75" header="0.3" footer="0.3"/>
  <pageSetup paperSize="9" scale="5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П1</vt:lpstr>
      <vt:lpstr>П5</vt:lpstr>
      <vt:lpstr>П7</vt:lpstr>
      <vt:lpstr>П9</vt:lpstr>
      <vt:lpstr>П11</vt:lpstr>
      <vt:lpstr>Лист1</vt:lpstr>
      <vt:lpstr>П1!Область_печати</vt:lpstr>
      <vt:lpstr>П11!Область_печати</vt:lpstr>
      <vt:lpstr>П7!Область_печати</vt:lpstr>
      <vt:lpstr>П9!Область_печати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2017-12-20T07:30:30Z</dcterms:modified>
</cp:coreProperties>
</file>