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3780" windowWidth="5880" windowHeight="3675" activeTab="1"/>
  </bookViews>
  <sheets>
    <sheet name="приложение 1 " sheetId="2" r:id="rId1"/>
    <sheet name="Пр6 " sheetId="3" r:id="rId2"/>
    <sheet name="ПР8" sheetId="26" r:id="rId3"/>
    <sheet name="ПР 10" sheetId="11" r:id="rId4"/>
    <sheet name="ПР 12" sheetId="22" r:id="rId5"/>
    <sheet name="Лист1" sheetId="32" r:id="rId6"/>
  </sheets>
  <definedNames>
    <definedName name="_xlnm.Print_Area" localSheetId="3">'ПР 10'!$A:$F</definedName>
    <definedName name="_xlnm.Print_Area" localSheetId="4">'ПР 12'!$A:$E</definedName>
    <definedName name="_xlnm.Print_Area" localSheetId="1">'Пр6 '!$A:$C</definedName>
    <definedName name="_xlnm.Print_Area" localSheetId="2">ПР8!$A:$E</definedName>
    <definedName name="_xlnm.Print_Area" localSheetId="0">'приложение 1 '!$A:$C</definedName>
  </definedNames>
  <calcPr calcId="152511"/>
</workbook>
</file>

<file path=xl/calcChain.xml><?xml version="1.0" encoding="utf-8"?>
<calcChain xmlns="http://schemas.openxmlformats.org/spreadsheetml/2006/main">
  <c r="C11" i="2" l="1"/>
  <c r="F529" i="11"/>
  <c r="F528" i="11" s="1"/>
  <c r="F527" i="11" s="1"/>
  <c r="F526" i="11" s="1"/>
  <c r="F525" i="11" s="1"/>
  <c r="F524" i="11" s="1"/>
  <c r="G27" i="26"/>
  <c r="F27" i="26"/>
  <c r="F26" i="26" s="1"/>
  <c r="E27" i="26"/>
  <c r="E26" i="26" s="1"/>
  <c r="G26" i="26"/>
  <c r="F463" i="11" l="1"/>
  <c r="F462" i="11" s="1"/>
  <c r="F461" i="11" s="1"/>
  <c r="F460" i="11" s="1"/>
  <c r="F459" i="11" s="1"/>
  <c r="F458" i="11" s="1"/>
  <c r="F206" i="11"/>
  <c r="F205" i="11" s="1"/>
  <c r="F204" i="11" s="1"/>
  <c r="F203" i="11" s="1"/>
  <c r="F202" i="11" s="1"/>
  <c r="F201" i="11" s="1"/>
  <c r="G24" i="26"/>
  <c r="F24" i="26"/>
  <c r="F23" i="26" s="1"/>
  <c r="E24" i="26"/>
  <c r="E23" i="26" s="1"/>
  <c r="G23" i="26"/>
  <c r="G21" i="26"/>
  <c r="G20" i="26" s="1"/>
  <c r="F21" i="26"/>
  <c r="E21" i="26"/>
  <c r="E20" i="26" s="1"/>
  <c r="F20" i="26"/>
  <c r="E33" i="26"/>
  <c r="F33" i="26"/>
  <c r="G33" i="26"/>
  <c r="C15" i="2"/>
  <c r="L522" i="11"/>
  <c r="L521" i="11" s="1"/>
  <c r="L520" i="11" s="1"/>
  <c r="L519" i="11" s="1"/>
  <c r="L518" i="11" s="1"/>
  <c r="L517" i="11" s="1"/>
  <c r="L516" i="11" s="1"/>
  <c r="L515" i="11" s="1"/>
  <c r="L514" i="11" s="1"/>
  <c r="K522" i="11"/>
  <c r="K521" i="11" s="1"/>
  <c r="K520" i="11" s="1"/>
  <c r="K519" i="11" s="1"/>
  <c r="K518" i="11" s="1"/>
  <c r="K517" i="11" s="1"/>
  <c r="K516" i="11" s="1"/>
  <c r="K515" i="11" s="1"/>
  <c r="K514" i="11" s="1"/>
  <c r="F522" i="11"/>
  <c r="F521" i="11" s="1"/>
  <c r="F520" i="11" s="1"/>
  <c r="F519" i="11" s="1"/>
  <c r="F518" i="11" s="1"/>
  <c r="F517" i="11" s="1"/>
  <c r="F516" i="11" s="1"/>
  <c r="J519" i="11"/>
  <c r="I519" i="11"/>
  <c r="H519" i="11"/>
  <c r="J518" i="11"/>
  <c r="J514" i="11" s="1"/>
  <c r="I518" i="11"/>
  <c r="I514" i="11" s="1"/>
  <c r="H518" i="11"/>
  <c r="H514" i="11" s="1"/>
  <c r="L512" i="11"/>
  <c r="L511" i="11" s="1"/>
  <c r="L510" i="11" s="1"/>
  <c r="L509" i="11" s="1"/>
  <c r="L508" i="11" s="1"/>
  <c r="L507" i="11" s="1"/>
  <c r="L506" i="11" s="1"/>
  <c r="K512" i="11"/>
  <c r="K511" i="11" s="1"/>
  <c r="K510" i="11" s="1"/>
  <c r="K509" i="11" s="1"/>
  <c r="K508" i="11" s="1"/>
  <c r="K507" i="11" s="1"/>
  <c r="K506" i="11" s="1"/>
  <c r="F512" i="11"/>
  <c r="F511" i="11" s="1"/>
  <c r="F510" i="11" s="1"/>
  <c r="F509" i="11" s="1"/>
  <c r="F508" i="11" s="1"/>
  <c r="F507" i="11" s="1"/>
  <c r="F506" i="11" s="1"/>
  <c r="L502" i="11"/>
  <c r="L501" i="11" s="1"/>
  <c r="K502" i="11"/>
  <c r="K501" i="11" s="1"/>
  <c r="F501" i="11"/>
  <c r="L496" i="11"/>
  <c r="L495" i="11" s="1"/>
  <c r="L494" i="11" s="1"/>
  <c r="L493" i="11" s="1"/>
  <c r="K496" i="11"/>
  <c r="F495" i="11"/>
  <c r="F494" i="11" s="1"/>
  <c r="F493" i="11" s="1"/>
  <c r="K495" i="11"/>
  <c r="K494" i="11" s="1"/>
  <c r="K493" i="11" s="1"/>
  <c r="L491" i="11"/>
  <c r="K491" i="11"/>
  <c r="L488" i="11"/>
  <c r="L487" i="11" s="1"/>
  <c r="L486" i="11" s="1"/>
  <c r="K488" i="11"/>
  <c r="F487" i="11"/>
  <c r="F486" i="11" s="1"/>
  <c r="J483" i="11"/>
  <c r="I483" i="11"/>
  <c r="H483" i="11"/>
  <c r="L479" i="11"/>
  <c r="L478" i="11" s="1"/>
  <c r="L477" i="11" s="1"/>
  <c r="L476" i="11" s="1"/>
  <c r="L475" i="11" s="1"/>
  <c r="K479" i="11"/>
  <c r="K478" i="11" s="1"/>
  <c r="K477" i="11" s="1"/>
  <c r="K476" i="11" s="1"/>
  <c r="K475" i="11" s="1"/>
  <c r="F479" i="11"/>
  <c r="F478" i="11" s="1"/>
  <c r="F477" i="11" s="1"/>
  <c r="F476" i="11" s="1"/>
  <c r="F475" i="11" s="1"/>
  <c r="L473" i="11"/>
  <c r="K473" i="11"/>
  <c r="L470" i="11"/>
  <c r="L469" i="11" s="1"/>
  <c r="L468" i="11" s="1"/>
  <c r="K470" i="11"/>
  <c r="F469" i="11"/>
  <c r="F468" i="11" s="1"/>
  <c r="J465" i="11"/>
  <c r="I465" i="11"/>
  <c r="H465" i="11"/>
  <c r="L456" i="11"/>
  <c r="L455" i="11" s="1"/>
  <c r="K456" i="11"/>
  <c r="K455" i="11" s="1"/>
  <c r="F456" i="11"/>
  <c r="F455" i="11" s="1"/>
  <c r="L450" i="11"/>
  <c r="L449" i="11" s="1"/>
  <c r="L448" i="11" s="1"/>
  <c r="L447" i="11" s="1"/>
  <c r="L446" i="11" s="1"/>
  <c r="K450" i="11"/>
  <c r="K449" i="11" s="1"/>
  <c r="K448" i="11" s="1"/>
  <c r="K447" i="11" s="1"/>
  <c r="K446" i="11" s="1"/>
  <c r="F450" i="11"/>
  <c r="F449" i="11" s="1"/>
  <c r="F448" i="11" s="1"/>
  <c r="F447" i="11" s="1"/>
  <c r="F446" i="11" s="1"/>
  <c r="J447" i="11"/>
  <c r="J404" i="11" s="1"/>
  <c r="I447" i="11"/>
  <c r="I404" i="11" s="1"/>
  <c r="H447" i="11"/>
  <c r="H404" i="11" s="1"/>
  <c r="L442" i="11"/>
  <c r="K442" i="11"/>
  <c r="F442" i="11"/>
  <c r="L440" i="11"/>
  <c r="K440" i="11"/>
  <c r="F440" i="11"/>
  <c r="L438" i="11"/>
  <c r="K438" i="11"/>
  <c r="F438" i="11"/>
  <c r="L435" i="11"/>
  <c r="L434" i="11" s="1"/>
  <c r="K435" i="11"/>
  <c r="K434" i="11" s="1"/>
  <c r="F435" i="11"/>
  <c r="F434" i="11" s="1"/>
  <c r="L422" i="11"/>
  <c r="L421" i="11" s="1"/>
  <c r="L420" i="11" s="1"/>
  <c r="L419" i="11" s="1"/>
  <c r="K422" i="11"/>
  <c r="F421" i="11"/>
  <c r="F420" i="11" s="1"/>
  <c r="F419" i="11" s="1"/>
  <c r="K421" i="11"/>
  <c r="K420" i="11" s="1"/>
  <c r="K419" i="11" s="1"/>
  <c r="L415" i="11"/>
  <c r="K415" i="11"/>
  <c r="F415" i="11"/>
  <c r="L413" i="11"/>
  <c r="K413" i="11"/>
  <c r="L410" i="11"/>
  <c r="K410" i="11"/>
  <c r="L401" i="11"/>
  <c r="L400" i="11" s="1"/>
  <c r="L399" i="11" s="1"/>
  <c r="L398" i="11" s="1"/>
  <c r="L397" i="11" s="1"/>
  <c r="L396" i="11" s="1"/>
  <c r="K401" i="11"/>
  <c r="K400" i="11" s="1"/>
  <c r="K399" i="11" s="1"/>
  <c r="K398" i="11" s="1"/>
  <c r="K397" i="11" s="1"/>
  <c r="K396" i="11" s="1"/>
  <c r="F401" i="11"/>
  <c r="F400" i="11" s="1"/>
  <c r="F399" i="11" s="1"/>
  <c r="F398" i="11" s="1"/>
  <c r="F397" i="11" s="1"/>
  <c r="F396" i="11" s="1"/>
  <c r="L394" i="11"/>
  <c r="L393" i="11" s="1"/>
  <c r="L392" i="11" s="1"/>
  <c r="L391" i="11" s="1"/>
  <c r="L390" i="11" s="1"/>
  <c r="K394" i="11"/>
  <c r="K393" i="11" s="1"/>
  <c r="K392" i="11" s="1"/>
  <c r="K391" i="11" s="1"/>
  <c r="K390" i="11" s="1"/>
  <c r="F394" i="11"/>
  <c r="F393" i="11" s="1"/>
  <c r="F392" i="11" s="1"/>
  <c r="F391" i="11" s="1"/>
  <c r="F390" i="11" s="1"/>
  <c r="L388" i="11"/>
  <c r="L387" i="11" s="1"/>
  <c r="L386" i="11" s="1"/>
  <c r="L385" i="11" s="1"/>
  <c r="L384" i="11" s="1"/>
  <c r="K388" i="11"/>
  <c r="K387" i="11" s="1"/>
  <c r="K386" i="11" s="1"/>
  <c r="K385" i="11" s="1"/>
  <c r="K384" i="11" s="1"/>
  <c r="F388" i="11"/>
  <c r="F387" i="11" s="1"/>
  <c r="F386" i="11" s="1"/>
  <c r="F385" i="11" s="1"/>
  <c r="F384" i="11" s="1"/>
  <c r="L379" i="11"/>
  <c r="L378" i="11" s="1"/>
  <c r="L377" i="11" s="1"/>
  <c r="L376" i="11" s="1"/>
  <c r="L375" i="11" s="1"/>
  <c r="L374" i="11" s="1"/>
  <c r="L373" i="11" s="1"/>
  <c r="K379" i="11"/>
  <c r="K378" i="11" s="1"/>
  <c r="K377" i="11" s="1"/>
  <c r="K376" i="11" s="1"/>
  <c r="K375" i="11" s="1"/>
  <c r="K374" i="11" s="1"/>
  <c r="K373" i="11" s="1"/>
  <c r="F379" i="11"/>
  <c r="F378" i="11" s="1"/>
  <c r="F377" i="11" s="1"/>
  <c r="F376" i="11" s="1"/>
  <c r="F375" i="11" s="1"/>
  <c r="F374" i="11" s="1"/>
  <c r="F373" i="11" s="1"/>
  <c r="L371" i="11"/>
  <c r="L370" i="11" s="1"/>
  <c r="L369" i="11" s="1"/>
  <c r="L368" i="11" s="1"/>
  <c r="L367" i="11" s="1"/>
  <c r="L366" i="11" s="1"/>
  <c r="L365" i="11" s="1"/>
  <c r="K371" i="11"/>
  <c r="K370" i="11" s="1"/>
  <c r="K369" i="11" s="1"/>
  <c r="K368" i="11" s="1"/>
  <c r="K367" i="11" s="1"/>
  <c r="K366" i="11" s="1"/>
  <c r="K365" i="11" s="1"/>
  <c r="K364" i="11" s="1"/>
  <c r="F371" i="11"/>
  <c r="F370" i="11" s="1"/>
  <c r="F369" i="11" s="1"/>
  <c r="F368" i="11" s="1"/>
  <c r="F367" i="11" s="1"/>
  <c r="F366" i="11" s="1"/>
  <c r="F365" i="11" s="1"/>
  <c r="L361" i="11"/>
  <c r="L360" i="11" s="1"/>
  <c r="L359" i="11" s="1"/>
  <c r="L358" i="11" s="1"/>
  <c r="L357" i="11" s="1"/>
  <c r="L356" i="11" s="1"/>
  <c r="L355" i="11" s="1"/>
  <c r="K361" i="11"/>
  <c r="K360" i="11" s="1"/>
  <c r="K359" i="11" s="1"/>
  <c r="K358" i="11" s="1"/>
  <c r="K357" i="11" s="1"/>
  <c r="K356" i="11" s="1"/>
  <c r="K355" i="11" s="1"/>
  <c r="F360" i="11"/>
  <c r="F359" i="11" s="1"/>
  <c r="F358" i="11" s="1"/>
  <c r="F357" i="11" s="1"/>
  <c r="F356" i="11" s="1"/>
  <c r="F355" i="11" s="1"/>
  <c r="L353" i="11"/>
  <c r="L352" i="11" s="1"/>
  <c r="L351" i="11" s="1"/>
  <c r="L350" i="11" s="1"/>
  <c r="L349" i="11" s="1"/>
  <c r="K353" i="11"/>
  <c r="K352" i="11" s="1"/>
  <c r="K351" i="11" s="1"/>
  <c r="K350" i="11" s="1"/>
  <c r="K349" i="11" s="1"/>
  <c r="F352" i="11"/>
  <c r="F351" i="11" s="1"/>
  <c r="F350" i="11" s="1"/>
  <c r="F349" i="11" s="1"/>
  <c r="L347" i="11"/>
  <c r="L346" i="11" s="1"/>
  <c r="L345" i="11" s="1"/>
  <c r="L344" i="11" s="1"/>
  <c r="L343" i="11" s="1"/>
  <c r="K347" i="11"/>
  <c r="K346" i="11" s="1"/>
  <c r="K345" i="11" s="1"/>
  <c r="K344" i="11" s="1"/>
  <c r="K343" i="11" s="1"/>
  <c r="F346" i="11"/>
  <c r="F345" i="11" s="1"/>
  <c r="F344" i="11" s="1"/>
  <c r="F343" i="11" s="1"/>
  <c r="I342" i="11"/>
  <c r="L340" i="11"/>
  <c r="L339" i="11" s="1"/>
  <c r="L338" i="11" s="1"/>
  <c r="L337" i="11" s="1"/>
  <c r="L336" i="11" s="1"/>
  <c r="K340" i="11"/>
  <c r="K339" i="11" s="1"/>
  <c r="K338" i="11" s="1"/>
  <c r="K337" i="11" s="1"/>
  <c r="K336" i="11" s="1"/>
  <c r="F340" i="11"/>
  <c r="F339" i="11" s="1"/>
  <c r="F338" i="11" s="1"/>
  <c r="F337" i="11" s="1"/>
  <c r="F336" i="11" s="1"/>
  <c r="L334" i="11"/>
  <c r="L333" i="11" s="1"/>
  <c r="L332" i="11" s="1"/>
  <c r="L331" i="11" s="1"/>
  <c r="L330" i="11" s="1"/>
  <c r="K334" i="11"/>
  <c r="K333" i="11" s="1"/>
  <c r="K332" i="11" s="1"/>
  <c r="K331" i="11" s="1"/>
  <c r="K330" i="11" s="1"/>
  <c r="F334" i="11"/>
  <c r="F333" i="11" s="1"/>
  <c r="F332" i="11" s="1"/>
  <c r="F331" i="11" s="1"/>
  <c r="F330" i="11" s="1"/>
  <c r="L324" i="11"/>
  <c r="L323" i="11" s="1"/>
  <c r="L322" i="11" s="1"/>
  <c r="L321" i="11" s="1"/>
  <c r="K324" i="11"/>
  <c r="K323" i="11" s="1"/>
  <c r="K322" i="11" s="1"/>
  <c r="K321" i="11" s="1"/>
  <c r="F323" i="11"/>
  <c r="F322" i="11" s="1"/>
  <c r="F321" i="11" s="1"/>
  <c r="L319" i="11"/>
  <c r="K319" i="11"/>
  <c r="L316" i="11"/>
  <c r="K316" i="11"/>
  <c r="K315" i="11" s="1"/>
  <c r="K314" i="11" s="1"/>
  <c r="L310" i="11"/>
  <c r="L309" i="11" s="1"/>
  <c r="L308" i="11" s="1"/>
  <c r="L307" i="11" s="1"/>
  <c r="L306" i="11" s="1"/>
  <c r="K310" i="11"/>
  <c r="K309" i="11" s="1"/>
  <c r="K308" i="11" s="1"/>
  <c r="K307" i="11" s="1"/>
  <c r="K306" i="11" s="1"/>
  <c r="F310" i="11"/>
  <c r="F309" i="11" s="1"/>
  <c r="F308" i="11" s="1"/>
  <c r="F307" i="11" s="1"/>
  <c r="F306" i="11" s="1"/>
  <c r="L302" i="11"/>
  <c r="L301" i="11" s="1"/>
  <c r="L300" i="11" s="1"/>
  <c r="L299" i="11" s="1"/>
  <c r="L298" i="11" s="1"/>
  <c r="K302" i="11"/>
  <c r="K301" i="11" s="1"/>
  <c r="K300" i="11" s="1"/>
  <c r="K299" i="11" s="1"/>
  <c r="K298" i="11" s="1"/>
  <c r="F301" i="11"/>
  <c r="F300" i="11" s="1"/>
  <c r="F299" i="11" s="1"/>
  <c r="F298" i="11" s="1"/>
  <c r="J295" i="11"/>
  <c r="H295" i="11"/>
  <c r="L291" i="11"/>
  <c r="L290" i="11" s="1"/>
  <c r="L289" i="11" s="1"/>
  <c r="L288" i="11" s="1"/>
  <c r="L287" i="11" s="1"/>
  <c r="L286" i="11" s="1"/>
  <c r="L285" i="11" s="1"/>
  <c r="K291" i="11"/>
  <c r="K290" i="11" s="1"/>
  <c r="K289" i="11" s="1"/>
  <c r="K288" i="11" s="1"/>
  <c r="K287" i="11" s="1"/>
  <c r="K286" i="11" s="1"/>
  <c r="K285" i="11" s="1"/>
  <c r="F291" i="11"/>
  <c r="F290" i="11" s="1"/>
  <c r="F289" i="11" s="1"/>
  <c r="F288" i="11" s="1"/>
  <c r="F287" i="11" s="1"/>
  <c r="F286" i="11" s="1"/>
  <c r="F285" i="11" s="1"/>
  <c r="J286" i="11"/>
  <c r="J280" i="11" s="1"/>
  <c r="I286" i="11"/>
  <c r="I280" i="11" s="1"/>
  <c r="I279" i="11" s="1"/>
  <c r="H286" i="11"/>
  <c r="H280" i="11" s="1"/>
  <c r="H279" i="11" s="1"/>
  <c r="L277" i="11"/>
  <c r="L276" i="11" s="1"/>
  <c r="L275" i="11" s="1"/>
  <c r="L274" i="11" s="1"/>
  <c r="L273" i="11" s="1"/>
  <c r="L272" i="11" s="1"/>
  <c r="L271" i="11" s="1"/>
  <c r="K277" i="11"/>
  <c r="K276" i="11" s="1"/>
  <c r="K275" i="11" s="1"/>
  <c r="K274" i="11" s="1"/>
  <c r="K273" i="11" s="1"/>
  <c r="K272" i="11" s="1"/>
  <c r="K271" i="11" s="1"/>
  <c r="F277" i="11"/>
  <c r="F276" i="11" s="1"/>
  <c r="F275" i="11" s="1"/>
  <c r="F274" i="11" s="1"/>
  <c r="F273" i="11" s="1"/>
  <c r="F272" i="11" s="1"/>
  <c r="F271" i="11" s="1"/>
  <c r="L265" i="11"/>
  <c r="L264" i="11" s="1"/>
  <c r="L263" i="11" s="1"/>
  <c r="L262" i="11" s="1"/>
  <c r="K265" i="11"/>
  <c r="K264" i="11" s="1"/>
  <c r="K263" i="11" s="1"/>
  <c r="K262" i="11" s="1"/>
  <c r="F265" i="11"/>
  <c r="F264" i="11" s="1"/>
  <c r="F263" i="11" s="1"/>
  <c r="F262" i="11" s="1"/>
  <c r="L260" i="11"/>
  <c r="K260" i="11"/>
  <c r="F260" i="11"/>
  <c r="L257" i="11"/>
  <c r="L256" i="11" s="1"/>
  <c r="L255" i="11" s="1"/>
  <c r="K257" i="11"/>
  <c r="F257" i="11"/>
  <c r="L251" i="11"/>
  <c r="L250" i="11" s="1"/>
  <c r="L249" i="11" s="1"/>
  <c r="L248" i="11" s="1"/>
  <c r="L247" i="11" s="1"/>
  <c r="K251" i="11"/>
  <c r="K250" i="11" s="1"/>
  <c r="K249" i="11" s="1"/>
  <c r="K248" i="11" s="1"/>
  <c r="K247" i="11" s="1"/>
  <c r="F251" i="11"/>
  <c r="F250" i="11" s="1"/>
  <c r="F249" i="11" s="1"/>
  <c r="F248" i="11" s="1"/>
  <c r="F247" i="11" s="1"/>
  <c r="L245" i="11"/>
  <c r="L244" i="11" s="1"/>
  <c r="K245" i="11"/>
  <c r="K244" i="11" s="1"/>
  <c r="F245" i="11"/>
  <c r="F244" i="11" s="1"/>
  <c r="L242" i="11"/>
  <c r="K242" i="11"/>
  <c r="K241" i="11" s="1"/>
  <c r="J242" i="11"/>
  <c r="J241" i="11" s="1"/>
  <c r="I242" i="11"/>
  <c r="I241" i="11" s="1"/>
  <c r="H242" i="11"/>
  <c r="H241" i="11" s="1"/>
  <c r="F242" i="11"/>
  <c r="F241" i="11" s="1"/>
  <c r="L241" i="11"/>
  <c r="L239" i="11"/>
  <c r="L238" i="11" s="1"/>
  <c r="K239" i="11"/>
  <c r="K238" i="11" s="1"/>
  <c r="F239" i="11"/>
  <c r="F238" i="11" s="1"/>
  <c r="I238" i="11"/>
  <c r="L236" i="11"/>
  <c r="L235" i="11" s="1"/>
  <c r="L234" i="11" s="1"/>
  <c r="L233" i="11" s="1"/>
  <c r="L232" i="11" s="1"/>
  <c r="K236" i="11"/>
  <c r="K235" i="11" s="1"/>
  <c r="K234" i="11" s="1"/>
  <c r="K233" i="11" s="1"/>
  <c r="K232" i="11" s="1"/>
  <c r="F236" i="11"/>
  <c r="F235" i="11" s="1"/>
  <c r="F234" i="11" s="1"/>
  <c r="F233" i="11" s="1"/>
  <c r="F232" i="11" s="1"/>
  <c r="L228" i="11"/>
  <c r="L227" i="11" s="1"/>
  <c r="L226" i="11" s="1"/>
  <c r="L225" i="11" s="1"/>
  <c r="L224" i="11" s="1"/>
  <c r="K228" i="11"/>
  <c r="K227" i="11" s="1"/>
  <c r="K226" i="11" s="1"/>
  <c r="K225" i="11" s="1"/>
  <c r="K224" i="11" s="1"/>
  <c r="F228" i="11"/>
  <c r="F227" i="11" s="1"/>
  <c r="F226" i="11" s="1"/>
  <c r="F225" i="11" s="1"/>
  <c r="F224" i="11" s="1"/>
  <c r="L222" i="11"/>
  <c r="L221" i="11" s="1"/>
  <c r="L220" i="11" s="1"/>
  <c r="L219" i="11" s="1"/>
  <c r="L218" i="11" s="1"/>
  <c r="K222" i="11"/>
  <c r="K221" i="11" s="1"/>
  <c r="K220" i="11" s="1"/>
  <c r="K219" i="11" s="1"/>
  <c r="K218" i="11" s="1"/>
  <c r="F221" i="11"/>
  <c r="F220" i="11" s="1"/>
  <c r="F219" i="11" s="1"/>
  <c r="F218" i="11" s="1"/>
  <c r="L216" i="11"/>
  <c r="L215" i="11" s="1"/>
  <c r="L214" i="11" s="1"/>
  <c r="L213" i="11" s="1"/>
  <c r="L212" i="11" s="1"/>
  <c r="K216" i="11"/>
  <c r="K215" i="11" s="1"/>
  <c r="K214" i="11" s="1"/>
  <c r="K213" i="11" s="1"/>
  <c r="K212" i="11" s="1"/>
  <c r="F215" i="11"/>
  <c r="F214" i="11" s="1"/>
  <c r="F213" i="11" s="1"/>
  <c r="F212" i="11" s="1"/>
  <c r="J211" i="11"/>
  <c r="I211" i="11"/>
  <c r="H211" i="11"/>
  <c r="H209" i="11" s="1"/>
  <c r="J209" i="11"/>
  <c r="I209" i="11"/>
  <c r="L199" i="11"/>
  <c r="L198" i="11" s="1"/>
  <c r="L197" i="11" s="1"/>
  <c r="L196" i="11" s="1"/>
  <c r="L195" i="11" s="1"/>
  <c r="L194" i="11" s="1"/>
  <c r="L193" i="11" s="1"/>
  <c r="K199" i="11"/>
  <c r="K198" i="11" s="1"/>
  <c r="K197" i="11" s="1"/>
  <c r="K196" i="11" s="1"/>
  <c r="K195" i="11" s="1"/>
  <c r="K194" i="11" s="1"/>
  <c r="K193" i="11" s="1"/>
  <c r="F199" i="11"/>
  <c r="F198" i="11" s="1"/>
  <c r="F197" i="11" s="1"/>
  <c r="F196" i="11" s="1"/>
  <c r="F195" i="11" s="1"/>
  <c r="F194" i="11" s="1"/>
  <c r="F193" i="11" s="1"/>
  <c r="L186" i="11"/>
  <c r="L185" i="11" s="1"/>
  <c r="L184" i="11" s="1"/>
  <c r="L183" i="11" s="1"/>
  <c r="L182" i="11" s="1"/>
  <c r="L181" i="11" s="1"/>
  <c r="K186" i="11"/>
  <c r="K185" i="11" s="1"/>
  <c r="K184" i="11" s="1"/>
  <c r="K183" i="11" s="1"/>
  <c r="K182" i="11" s="1"/>
  <c r="K181" i="11" s="1"/>
  <c r="F186" i="11"/>
  <c r="F185" i="11" s="1"/>
  <c r="F184" i="11" s="1"/>
  <c r="F183" i="11" s="1"/>
  <c r="F182" i="11" s="1"/>
  <c r="F181" i="11" s="1"/>
  <c r="J181" i="11"/>
  <c r="J155" i="11" s="1"/>
  <c r="J128" i="11" s="1"/>
  <c r="I181" i="11"/>
  <c r="I155" i="11" s="1"/>
  <c r="H181" i="11"/>
  <c r="H155" i="11" s="1"/>
  <c r="H128" i="11" s="1"/>
  <c r="L177" i="11"/>
  <c r="L176" i="11" s="1"/>
  <c r="K177" i="11"/>
  <c r="K176" i="11" s="1"/>
  <c r="F177" i="11"/>
  <c r="F176" i="11" s="1"/>
  <c r="L170" i="11"/>
  <c r="L169" i="11" s="1"/>
  <c r="L168" i="11" s="1"/>
  <c r="L167" i="11" s="1"/>
  <c r="K170" i="11"/>
  <c r="K169" i="11" s="1"/>
  <c r="K168" i="11" s="1"/>
  <c r="K167" i="11" s="1"/>
  <c r="F170" i="11"/>
  <c r="F169" i="11" s="1"/>
  <c r="F168" i="11" s="1"/>
  <c r="F167" i="11" s="1"/>
  <c r="L165" i="11"/>
  <c r="K165" i="11"/>
  <c r="L162" i="11"/>
  <c r="K162" i="11"/>
  <c r="F161" i="11"/>
  <c r="F160" i="11" s="1"/>
  <c r="L153" i="11"/>
  <c r="L152" i="11" s="1"/>
  <c r="L151" i="11" s="1"/>
  <c r="L150" i="11" s="1"/>
  <c r="L149" i="11" s="1"/>
  <c r="L148" i="11" s="1"/>
  <c r="K153" i="11"/>
  <c r="K152" i="11" s="1"/>
  <c r="K151" i="11" s="1"/>
  <c r="K150" i="11" s="1"/>
  <c r="K149" i="11" s="1"/>
  <c r="K148" i="11" s="1"/>
  <c r="F153" i="11"/>
  <c r="F152" i="11" s="1"/>
  <c r="F151" i="11" s="1"/>
  <c r="F150" i="11" s="1"/>
  <c r="F149" i="11" s="1"/>
  <c r="F148" i="11" s="1"/>
  <c r="L142" i="11"/>
  <c r="L141" i="11" s="1"/>
  <c r="L140" i="11" s="1"/>
  <c r="L139" i="11" s="1"/>
  <c r="L138" i="11" s="1"/>
  <c r="L137" i="11" s="1"/>
  <c r="K142" i="11"/>
  <c r="K141" i="11" s="1"/>
  <c r="K140" i="11" s="1"/>
  <c r="K139" i="11" s="1"/>
  <c r="K138" i="11" s="1"/>
  <c r="K137" i="11" s="1"/>
  <c r="F142" i="11"/>
  <c r="F141" i="11" s="1"/>
  <c r="F140" i="11" s="1"/>
  <c r="F139" i="11" s="1"/>
  <c r="F138" i="11" s="1"/>
  <c r="F137" i="11" s="1"/>
  <c r="L135" i="11"/>
  <c r="L134" i="11" s="1"/>
  <c r="L133" i="11" s="1"/>
  <c r="L132" i="11" s="1"/>
  <c r="L131" i="11" s="1"/>
  <c r="L130" i="11" s="1"/>
  <c r="K135" i="11"/>
  <c r="K134" i="11" s="1"/>
  <c r="K133" i="11" s="1"/>
  <c r="K132" i="11" s="1"/>
  <c r="K131" i="11" s="1"/>
  <c r="K130" i="11" s="1"/>
  <c r="F135" i="11"/>
  <c r="F134" i="11" s="1"/>
  <c r="F133" i="11" s="1"/>
  <c r="F132" i="11" s="1"/>
  <c r="F131" i="11" s="1"/>
  <c r="F130" i="11" s="1"/>
  <c r="J130" i="11"/>
  <c r="I130" i="11"/>
  <c r="H130" i="11"/>
  <c r="L125" i="11"/>
  <c r="L124" i="11" s="1"/>
  <c r="L123" i="11" s="1"/>
  <c r="K125" i="11"/>
  <c r="K124" i="11" s="1"/>
  <c r="K123" i="11" s="1"/>
  <c r="F124" i="11"/>
  <c r="F123" i="11" s="1"/>
  <c r="L119" i="11"/>
  <c r="K119" i="11"/>
  <c r="L117" i="11"/>
  <c r="K117" i="11"/>
  <c r="F117" i="11"/>
  <c r="L115" i="11"/>
  <c r="K115" i="11"/>
  <c r="J108" i="11"/>
  <c r="J107" i="11" s="1"/>
  <c r="I108" i="11"/>
  <c r="I107" i="11" s="1"/>
  <c r="H108" i="11"/>
  <c r="H107" i="11" s="1"/>
  <c r="L105" i="11"/>
  <c r="L104" i="11" s="1"/>
  <c r="L103" i="11" s="1"/>
  <c r="L102" i="11" s="1"/>
  <c r="L101" i="11" s="1"/>
  <c r="L100" i="11" s="1"/>
  <c r="L99" i="11" s="1"/>
  <c r="K105" i="11"/>
  <c r="K104" i="11" s="1"/>
  <c r="K103" i="11" s="1"/>
  <c r="K102" i="11" s="1"/>
  <c r="K101" i="11" s="1"/>
  <c r="K100" i="11" s="1"/>
  <c r="K99" i="11" s="1"/>
  <c r="F104" i="11"/>
  <c r="F103" i="11" s="1"/>
  <c r="F102" i="11" s="1"/>
  <c r="F101" i="11" s="1"/>
  <c r="F100" i="11" s="1"/>
  <c r="F99" i="11" s="1"/>
  <c r="L97" i="11"/>
  <c r="K97" i="11"/>
  <c r="K96" i="11" s="1"/>
  <c r="K95" i="11" s="1"/>
  <c r="K94" i="11" s="1"/>
  <c r="K93" i="11" s="1"/>
  <c r="F97" i="11"/>
  <c r="F96" i="11" s="1"/>
  <c r="F95" i="11" s="1"/>
  <c r="F94" i="11" s="1"/>
  <c r="F93" i="11" s="1"/>
  <c r="L96" i="11"/>
  <c r="L95" i="11" s="1"/>
  <c r="L94" i="11" s="1"/>
  <c r="L93" i="11" s="1"/>
  <c r="J92" i="11"/>
  <c r="I92" i="11"/>
  <c r="H92" i="11"/>
  <c r="L90" i="11"/>
  <c r="L89" i="11" s="1"/>
  <c r="L88" i="11" s="1"/>
  <c r="L87" i="11" s="1"/>
  <c r="L86" i="11" s="1"/>
  <c r="K90" i="11"/>
  <c r="K89" i="11" s="1"/>
  <c r="K88" i="11" s="1"/>
  <c r="K87" i="11" s="1"/>
  <c r="K86" i="11" s="1"/>
  <c r="F90" i="11"/>
  <c r="F89" i="11" s="1"/>
  <c r="F88" i="11" s="1"/>
  <c r="F87" i="11" s="1"/>
  <c r="F86" i="11" s="1"/>
  <c r="J86" i="11"/>
  <c r="I86" i="11"/>
  <c r="H86" i="11"/>
  <c r="H83" i="11"/>
  <c r="L81" i="11"/>
  <c r="L80" i="11" s="1"/>
  <c r="L79" i="11" s="1"/>
  <c r="K81" i="11"/>
  <c r="K80" i="11" s="1"/>
  <c r="K79" i="11" s="1"/>
  <c r="F80" i="11"/>
  <c r="F79" i="11" s="1"/>
  <c r="L77" i="11"/>
  <c r="L76" i="11" s="1"/>
  <c r="L75" i="11" s="1"/>
  <c r="K77" i="11"/>
  <c r="K76" i="11" s="1"/>
  <c r="K75" i="11" s="1"/>
  <c r="F77" i="11"/>
  <c r="F76" i="11" s="1"/>
  <c r="F75" i="11" s="1"/>
  <c r="J72" i="11"/>
  <c r="I72" i="11"/>
  <c r="H72" i="11"/>
  <c r="L68" i="11"/>
  <c r="K68" i="11"/>
  <c r="F68" i="11"/>
  <c r="L66" i="11"/>
  <c r="K66" i="11"/>
  <c r="F66" i="11"/>
  <c r="L64" i="11"/>
  <c r="K64" i="11"/>
  <c r="F64" i="11"/>
  <c r="L61" i="11"/>
  <c r="L60" i="11" s="1"/>
  <c r="K61" i="11"/>
  <c r="K60" i="11" s="1"/>
  <c r="F61" i="11"/>
  <c r="F60" i="11" s="1"/>
  <c r="L46" i="11"/>
  <c r="L45" i="11" s="1"/>
  <c r="L44" i="11" s="1"/>
  <c r="K46" i="11"/>
  <c r="K45" i="11" s="1"/>
  <c r="K44" i="11" s="1"/>
  <c r="F45" i="11"/>
  <c r="F44" i="11" s="1"/>
  <c r="L42" i="11"/>
  <c r="K42" i="11"/>
  <c r="L38" i="11"/>
  <c r="K38" i="11"/>
  <c r="F38" i="11"/>
  <c r="L35" i="11"/>
  <c r="K35" i="11"/>
  <c r="J29" i="11"/>
  <c r="I29" i="11"/>
  <c r="H29" i="11"/>
  <c r="L27" i="11"/>
  <c r="K27" i="11"/>
  <c r="L23" i="11"/>
  <c r="K23" i="11"/>
  <c r="F23" i="11"/>
  <c r="L20" i="11"/>
  <c r="K20" i="11"/>
  <c r="J13" i="11"/>
  <c r="I13" i="11"/>
  <c r="H13" i="11"/>
  <c r="F515" i="11" l="1"/>
  <c r="F514" i="11" s="1"/>
  <c r="L383" i="11"/>
  <c r="K487" i="11"/>
  <c r="K486" i="11" s="1"/>
  <c r="F159" i="11"/>
  <c r="F158" i="11" s="1"/>
  <c r="F157" i="11" s="1"/>
  <c r="F156" i="11" s="1"/>
  <c r="F155" i="11" s="1"/>
  <c r="L315" i="11"/>
  <c r="L314" i="11" s="1"/>
  <c r="L313" i="11" s="1"/>
  <c r="L312" i="11" s="1"/>
  <c r="L297" i="11" s="1"/>
  <c r="J403" i="11"/>
  <c r="F485" i="11"/>
  <c r="F484" i="11" s="1"/>
  <c r="F483" i="11" s="1"/>
  <c r="F482" i="11" s="1"/>
  <c r="K469" i="11"/>
  <c r="K468" i="11" s="1"/>
  <c r="K467" i="11" s="1"/>
  <c r="K466" i="11" s="1"/>
  <c r="K465" i="11" s="1"/>
  <c r="K464" i="11" s="1"/>
  <c r="K463" i="11" s="1"/>
  <c r="K462" i="11" s="1"/>
  <c r="K461" i="11" s="1"/>
  <c r="K460" i="11" s="1"/>
  <c r="K459" i="11" s="1"/>
  <c r="K458" i="11" s="1"/>
  <c r="I403" i="11"/>
  <c r="H403" i="11"/>
  <c r="L437" i="11"/>
  <c r="L433" i="11" s="1"/>
  <c r="K437" i="11"/>
  <c r="K433" i="11" s="1"/>
  <c r="L382" i="11"/>
  <c r="L381" i="11" s="1"/>
  <c r="F383" i="11"/>
  <c r="F382" i="11" s="1"/>
  <c r="F381" i="11" s="1"/>
  <c r="H208" i="11"/>
  <c r="K161" i="11"/>
  <c r="K160" i="11" s="1"/>
  <c r="K159" i="11" s="1"/>
  <c r="K158" i="11" s="1"/>
  <c r="K157" i="11" s="1"/>
  <c r="K156" i="11" s="1"/>
  <c r="K155" i="11" s="1"/>
  <c r="L161" i="11"/>
  <c r="L160" i="11" s="1"/>
  <c r="L159" i="11" s="1"/>
  <c r="L158" i="11" s="1"/>
  <c r="L157" i="11" s="1"/>
  <c r="L156" i="11" s="1"/>
  <c r="L155" i="11" s="1"/>
  <c r="L63" i="11"/>
  <c r="K342" i="11"/>
  <c r="F467" i="11"/>
  <c r="F466" i="11" s="1"/>
  <c r="F465" i="11" s="1"/>
  <c r="F34" i="11"/>
  <c r="F33" i="11" s="1"/>
  <c r="F63" i="11"/>
  <c r="F59" i="11" s="1"/>
  <c r="F114" i="11"/>
  <c r="F113" i="11" s="1"/>
  <c r="L231" i="11"/>
  <c r="K256" i="11"/>
  <c r="K255" i="11" s="1"/>
  <c r="K254" i="11" s="1"/>
  <c r="K253" i="11" s="1"/>
  <c r="K211" i="11" s="1"/>
  <c r="K210" i="11" s="1"/>
  <c r="K209" i="11" s="1"/>
  <c r="K208" i="11" s="1"/>
  <c r="K207" i="11" s="1"/>
  <c r="K206" i="11" s="1"/>
  <c r="K205" i="11" s="1"/>
  <c r="K204" i="11" s="1"/>
  <c r="K203" i="11" s="1"/>
  <c r="K202" i="11" s="1"/>
  <c r="K201" i="11" s="1"/>
  <c r="J279" i="11"/>
  <c r="K383" i="11"/>
  <c r="K382" i="11" s="1"/>
  <c r="K381" i="11" s="1"/>
  <c r="K363" i="11" s="1"/>
  <c r="F409" i="11"/>
  <c r="F408" i="11" s="1"/>
  <c r="K409" i="11"/>
  <c r="K408" i="11" s="1"/>
  <c r="F437" i="11"/>
  <c r="F433" i="11" s="1"/>
  <c r="I128" i="11"/>
  <c r="F74" i="11"/>
  <c r="F73" i="11" s="1"/>
  <c r="F72" i="11" s="1"/>
  <c r="L129" i="11"/>
  <c r="F231" i="11"/>
  <c r="J208" i="11"/>
  <c r="F256" i="11"/>
  <c r="F255" i="11" s="1"/>
  <c r="F254" i="11" s="1"/>
  <c r="F253" i="11" s="1"/>
  <c r="F211" i="11" s="1"/>
  <c r="F210" i="11" s="1"/>
  <c r="F209" i="11" s="1"/>
  <c r="F208" i="11" s="1"/>
  <c r="F315" i="11"/>
  <c r="F314" i="11" s="1"/>
  <c r="F313" i="11" s="1"/>
  <c r="F312" i="11" s="1"/>
  <c r="F297" i="11" s="1"/>
  <c r="L409" i="11"/>
  <c r="L408" i="11" s="1"/>
  <c r="K114" i="11"/>
  <c r="K113" i="11" s="1"/>
  <c r="K112" i="11" s="1"/>
  <c r="K111" i="11" s="1"/>
  <c r="K110" i="11" s="1"/>
  <c r="K109" i="11" s="1"/>
  <c r="K108" i="11" s="1"/>
  <c r="K107" i="11" s="1"/>
  <c r="L114" i="11"/>
  <c r="L113" i="11" s="1"/>
  <c r="L112" i="11" s="1"/>
  <c r="L111" i="11" s="1"/>
  <c r="L110" i="11" s="1"/>
  <c r="L109" i="11" s="1"/>
  <c r="L108" i="11" s="1"/>
  <c r="L107" i="11" s="1"/>
  <c r="L92" i="11"/>
  <c r="H12" i="11"/>
  <c r="L74" i="11"/>
  <c r="L73" i="11" s="1"/>
  <c r="L72" i="11" s="1"/>
  <c r="J12" i="11"/>
  <c r="K74" i="11"/>
  <c r="K73" i="11" s="1"/>
  <c r="K72" i="11" s="1"/>
  <c r="L59" i="11"/>
  <c r="K34" i="11"/>
  <c r="K33" i="11" s="1"/>
  <c r="L34" i="11"/>
  <c r="L33" i="11" s="1"/>
  <c r="L32" i="11" s="1"/>
  <c r="L31" i="11" s="1"/>
  <c r="L30" i="11" s="1"/>
  <c r="L29" i="11" s="1"/>
  <c r="L19" i="11"/>
  <c r="L18" i="11" s="1"/>
  <c r="L17" i="11" s="1"/>
  <c r="L16" i="11" s="1"/>
  <c r="L15" i="11" s="1"/>
  <c r="L14" i="11" s="1"/>
  <c r="L13" i="11" s="1"/>
  <c r="I12" i="11"/>
  <c r="F19" i="11"/>
  <c r="F18" i="11" s="1"/>
  <c r="F17" i="11" s="1"/>
  <c r="F16" i="11" s="1"/>
  <c r="F15" i="11" s="1"/>
  <c r="F14" i="11" s="1"/>
  <c r="F13" i="11" s="1"/>
  <c r="K129" i="11"/>
  <c r="K284" i="11"/>
  <c r="K283" i="11" s="1"/>
  <c r="K282" i="11" s="1"/>
  <c r="K281" i="11" s="1"/>
  <c r="K280" i="11"/>
  <c r="F112" i="11"/>
  <c r="F111" i="11" s="1"/>
  <c r="F110" i="11" s="1"/>
  <c r="F109" i="11" s="1"/>
  <c r="F108" i="11" s="1"/>
  <c r="F107" i="11" s="1"/>
  <c r="F92" i="11"/>
  <c r="K231" i="11"/>
  <c r="F364" i="11"/>
  <c r="L485" i="11"/>
  <c r="L484" i="11" s="1"/>
  <c r="L483" i="11" s="1"/>
  <c r="L482" i="11" s="1"/>
  <c r="L284" i="11"/>
  <c r="L283" i="11" s="1"/>
  <c r="L282" i="11" s="1"/>
  <c r="L281" i="11" s="1"/>
  <c r="L280" i="11"/>
  <c r="K19" i="11"/>
  <c r="K18" i="11" s="1"/>
  <c r="K17" i="11" s="1"/>
  <c r="K16" i="11" s="1"/>
  <c r="K15" i="11" s="1"/>
  <c r="K14" i="11" s="1"/>
  <c r="K13" i="11" s="1"/>
  <c r="K63" i="11"/>
  <c r="K59" i="11" s="1"/>
  <c r="I208" i="11"/>
  <c r="K313" i="11"/>
  <c r="K312" i="11" s="1"/>
  <c r="K297" i="11" s="1"/>
  <c r="L342" i="11"/>
  <c r="L364" i="11"/>
  <c r="L467" i="11"/>
  <c r="L466" i="11" s="1"/>
  <c r="L465" i="11" s="1"/>
  <c r="L464" i="11" s="1"/>
  <c r="L463" i="11" s="1"/>
  <c r="L462" i="11" s="1"/>
  <c r="L461" i="11" s="1"/>
  <c r="L460" i="11" s="1"/>
  <c r="L459" i="11" s="1"/>
  <c r="L458" i="11" s="1"/>
  <c r="F284" i="11"/>
  <c r="F283" i="11" s="1"/>
  <c r="F282" i="11" s="1"/>
  <c r="F281" i="11" s="1"/>
  <c r="F280" i="11"/>
  <c r="K92" i="11"/>
  <c r="F129" i="11"/>
  <c r="L254" i="11"/>
  <c r="L253" i="11" s="1"/>
  <c r="L211" i="11" s="1"/>
  <c r="L210" i="11" s="1"/>
  <c r="L209" i="11" s="1"/>
  <c r="L208" i="11" s="1"/>
  <c r="L207" i="11" s="1"/>
  <c r="L206" i="11" s="1"/>
  <c r="L205" i="11" s="1"/>
  <c r="L204" i="11" s="1"/>
  <c r="L203" i="11" s="1"/>
  <c r="L202" i="11" s="1"/>
  <c r="L201" i="11" s="1"/>
  <c r="F342" i="11"/>
  <c r="K485" i="11"/>
  <c r="K484" i="11" s="1"/>
  <c r="K483" i="11" s="1"/>
  <c r="K482" i="11" s="1"/>
  <c r="K32" i="11" l="1"/>
  <c r="K31" i="11" s="1"/>
  <c r="K30" i="11" s="1"/>
  <c r="K29" i="11" s="1"/>
  <c r="K12" i="11" s="1"/>
  <c r="L12" i="11"/>
  <c r="L128" i="11"/>
  <c r="F32" i="11"/>
  <c r="F31" i="11" s="1"/>
  <c r="F30" i="11" s="1"/>
  <c r="F29" i="11" s="1"/>
  <c r="F12" i="11" s="1"/>
  <c r="K128" i="11"/>
  <c r="F128" i="11"/>
  <c r="F407" i="11"/>
  <c r="F406" i="11" s="1"/>
  <c r="F405" i="11" s="1"/>
  <c r="K407" i="11"/>
  <c r="K406" i="11" s="1"/>
  <c r="K405" i="11" s="1"/>
  <c r="K404" i="11" s="1"/>
  <c r="K403" i="11" s="1"/>
  <c r="L407" i="11"/>
  <c r="L406" i="11" s="1"/>
  <c r="L405" i="11" s="1"/>
  <c r="L404" i="11" s="1"/>
  <c r="L403" i="11" s="1"/>
  <c r="L363" i="11"/>
  <c r="F363" i="11"/>
  <c r="K296" i="11"/>
  <c r="K295" i="11" s="1"/>
  <c r="H531" i="11"/>
  <c r="J531" i="11"/>
  <c r="I531" i="11"/>
  <c r="L296" i="11"/>
  <c r="L295" i="11" s="1"/>
  <c r="L279" i="11" s="1"/>
  <c r="K279" i="11"/>
  <c r="F296" i="11"/>
  <c r="F295" i="11" s="1"/>
  <c r="F279" i="11" s="1"/>
  <c r="F404" i="11" l="1"/>
  <c r="F403" i="11" s="1"/>
  <c r="F531" i="11" s="1"/>
  <c r="L531" i="11"/>
  <c r="L530" i="11" s="1"/>
  <c r="L529" i="11" s="1"/>
  <c r="L528" i="11" s="1"/>
  <c r="L527" i="11" s="1"/>
  <c r="L526" i="11" s="1"/>
  <c r="L525" i="11" s="1"/>
  <c r="L524" i="11" s="1"/>
  <c r="K531" i="11"/>
  <c r="K530" i="11" s="1"/>
  <c r="K529" i="11" s="1"/>
  <c r="K528" i="11" s="1"/>
  <c r="K527" i="11" s="1"/>
  <c r="K526" i="11" s="1"/>
  <c r="K525" i="11" s="1"/>
  <c r="K524" i="11" s="1"/>
  <c r="G81" i="26" l="1"/>
  <c r="F81" i="26"/>
  <c r="E81" i="26"/>
  <c r="G230" i="26"/>
  <c r="G229" i="26" s="1"/>
  <c r="G228" i="26" s="1"/>
  <c r="F230" i="26"/>
  <c r="F229" i="26" s="1"/>
  <c r="F228" i="26" s="1"/>
  <c r="E230" i="26"/>
  <c r="E229" i="26" s="1"/>
  <c r="E228" i="26" s="1"/>
  <c r="G226" i="26"/>
  <c r="G225" i="26" s="1"/>
  <c r="F226" i="26"/>
  <c r="E226" i="26"/>
  <c r="F225" i="26"/>
  <c r="E225" i="26"/>
  <c r="G223" i="26"/>
  <c r="G222" i="26" s="1"/>
  <c r="F223" i="26"/>
  <c r="E223" i="26"/>
  <c r="E222" i="26" s="1"/>
  <c r="E221" i="26" s="1"/>
  <c r="F222" i="26"/>
  <c r="G218" i="26"/>
  <c r="F218" i="26"/>
  <c r="E218" i="26"/>
  <c r="E217" i="26" s="1"/>
  <c r="E216" i="26" s="1"/>
  <c r="E215" i="26" s="1"/>
  <c r="G217" i="26"/>
  <c r="F217" i="26"/>
  <c r="G216" i="26"/>
  <c r="G215" i="26" s="1"/>
  <c r="F216" i="26"/>
  <c r="F215" i="26" s="1"/>
  <c r="G212" i="26"/>
  <c r="F212" i="26"/>
  <c r="F211" i="26" s="1"/>
  <c r="F210" i="26" s="1"/>
  <c r="E212" i="26"/>
  <c r="G211" i="26"/>
  <c r="G210" i="26" s="1"/>
  <c r="E211" i="26"/>
  <c r="E210" i="26"/>
  <c r="G208" i="26"/>
  <c r="F208" i="26"/>
  <c r="E208" i="26"/>
  <c r="E207" i="26" s="1"/>
  <c r="E206" i="26" s="1"/>
  <c r="G207" i="26"/>
  <c r="F207" i="26"/>
  <c r="G206" i="26"/>
  <c r="F206" i="26"/>
  <c r="G204" i="26"/>
  <c r="G202" i="26" s="1"/>
  <c r="F204" i="26"/>
  <c r="F203" i="26" s="1"/>
  <c r="E204" i="26"/>
  <c r="E202" i="26" s="1"/>
  <c r="G203" i="26"/>
  <c r="E203" i="26"/>
  <c r="G200" i="26"/>
  <c r="F200" i="26"/>
  <c r="E200" i="26"/>
  <c r="G198" i="26"/>
  <c r="F198" i="26"/>
  <c r="F197" i="26" s="1"/>
  <c r="E198" i="26"/>
  <c r="G197" i="26"/>
  <c r="E197" i="26"/>
  <c r="G195" i="26"/>
  <c r="F195" i="26"/>
  <c r="E195" i="26"/>
  <c r="E194" i="26" s="1"/>
  <c r="G194" i="26"/>
  <c r="F194" i="26"/>
  <c r="G191" i="26"/>
  <c r="F191" i="26"/>
  <c r="E191" i="26"/>
  <c r="E190" i="26" s="1"/>
  <c r="G190" i="26"/>
  <c r="F190" i="26"/>
  <c r="G188" i="26"/>
  <c r="G187" i="26" s="1"/>
  <c r="F188" i="26"/>
  <c r="E188" i="26"/>
  <c r="E187" i="26" s="1"/>
  <c r="F187" i="26"/>
  <c r="F186" i="26" s="1"/>
  <c r="G184" i="26"/>
  <c r="F184" i="26"/>
  <c r="F183" i="26" s="1"/>
  <c r="E184" i="26"/>
  <c r="G183" i="26"/>
  <c r="E183" i="26"/>
  <c r="G181" i="26"/>
  <c r="F181" i="26"/>
  <c r="E181" i="26"/>
  <c r="G179" i="26"/>
  <c r="G178" i="26" s="1"/>
  <c r="F179" i="26"/>
  <c r="E179" i="26"/>
  <c r="E178" i="26" s="1"/>
  <c r="G176" i="26"/>
  <c r="G175" i="26" s="1"/>
  <c r="F176" i="26"/>
  <c r="F175" i="26" s="1"/>
  <c r="E176" i="26"/>
  <c r="E175" i="26" s="1"/>
  <c r="G172" i="26"/>
  <c r="G171" i="26" s="1"/>
  <c r="F172" i="26"/>
  <c r="F171" i="26" s="1"/>
  <c r="E172" i="26"/>
  <c r="E171" i="26"/>
  <c r="G169" i="26"/>
  <c r="G168" i="26" s="1"/>
  <c r="F169" i="26"/>
  <c r="F168" i="26" s="1"/>
  <c r="E169" i="26"/>
  <c r="E168" i="26" s="1"/>
  <c r="E167" i="26" s="1"/>
  <c r="G164" i="26"/>
  <c r="F164" i="26"/>
  <c r="F163" i="26" s="1"/>
  <c r="E164" i="26"/>
  <c r="E163" i="26" s="1"/>
  <c r="G163" i="26"/>
  <c r="G161" i="26"/>
  <c r="G160" i="26" s="1"/>
  <c r="G159" i="26" s="1"/>
  <c r="F161" i="26"/>
  <c r="F160" i="26" s="1"/>
  <c r="E161" i="26"/>
  <c r="E160" i="26" s="1"/>
  <c r="G157" i="26"/>
  <c r="F157" i="26"/>
  <c r="F156" i="26" s="1"/>
  <c r="E157" i="26"/>
  <c r="E156" i="26" s="1"/>
  <c r="G156" i="26"/>
  <c r="G154" i="26"/>
  <c r="G153" i="26" s="1"/>
  <c r="F154" i="26"/>
  <c r="F153" i="26" s="1"/>
  <c r="E154" i="26"/>
  <c r="E153" i="26" s="1"/>
  <c r="G151" i="26"/>
  <c r="F151" i="26"/>
  <c r="F150" i="26" s="1"/>
  <c r="E151" i="26"/>
  <c r="E150" i="26" s="1"/>
  <c r="G150" i="26"/>
  <c r="G146" i="26"/>
  <c r="G145" i="26" s="1"/>
  <c r="F146" i="26"/>
  <c r="E146" i="26"/>
  <c r="F145" i="26"/>
  <c r="E145" i="26"/>
  <c r="G143" i="26"/>
  <c r="F143" i="26"/>
  <c r="E143" i="26"/>
  <c r="E142" i="26" s="1"/>
  <c r="G142" i="26"/>
  <c r="F142" i="26"/>
  <c r="G139" i="26"/>
  <c r="F139" i="26"/>
  <c r="F138" i="26" s="1"/>
  <c r="E139" i="26"/>
  <c r="E138" i="26" s="1"/>
  <c r="G138" i="26"/>
  <c r="G135" i="26"/>
  <c r="G134" i="26" s="1"/>
  <c r="F135" i="26"/>
  <c r="F133" i="26" s="1"/>
  <c r="E135" i="26"/>
  <c r="E134" i="26" s="1"/>
  <c r="E133" i="26"/>
  <c r="G130" i="26"/>
  <c r="G129" i="26" s="1"/>
  <c r="G128" i="26" s="1"/>
  <c r="G127" i="26" s="1"/>
  <c r="F130" i="26"/>
  <c r="E130" i="26"/>
  <c r="E129" i="26" s="1"/>
  <c r="E128" i="26" s="1"/>
  <c r="E127" i="26" s="1"/>
  <c r="F129" i="26"/>
  <c r="F128" i="26" s="1"/>
  <c r="F127" i="26" s="1"/>
  <c r="G125" i="26"/>
  <c r="G124" i="26" s="1"/>
  <c r="F125" i="26"/>
  <c r="F123" i="26" s="1"/>
  <c r="E125" i="26"/>
  <c r="E124" i="26" s="1"/>
  <c r="E123" i="26"/>
  <c r="G121" i="26"/>
  <c r="G119" i="26" s="1"/>
  <c r="F121" i="26"/>
  <c r="E121" i="26"/>
  <c r="E120" i="26" s="1"/>
  <c r="G120" i="26"/>
  <c r="F120" i="26"/>
  <c r="F119" i="26"/>
  <c r="G117" i="26"/>
  <c r="F117" i="26"/>
  <c r="E117" i="26"/>
  <c r="E116" i="26" s="1"/>
  <c r="G116" i="26"/>
  <c r="F116" i="26"/>
  <c r="G114" i="26"/>
  <c r="G113" i="26" s="1"/>
  <c r="F114" i="26"/>
  <c r="F113" i="26" s="1"/>
  <c r="E114" i="26"/>
  <c r="E113" i="26" s="1"/>
  <c r="G111" i="26"/>
  <c r="F111" i="26"/>
  <c r="F110" i="26" s="1"/>
  <c r="E111" i="26"/>
  <c r="E110" i="26" s="1"/>
  <c r="G110" i="26"/>
  <c r="G109" i="26"/>
  <c r="F109" i="26"/>
  <c r="G107" i="26"/>
  <c r="F107" i="26"/>
  <c r="F106" i="26" s="1"/>
  <c r="E107" i="26"/>
  <c r="E106" i="26" s="1"/>
  <c r="G106" i="26"/>
  <c r="G103" i="26"/>
  <c r="F103" i="26"/>
  <c r="E103" i="26"/>
  <c r="G101" i="26"/>
  <c r="G100" i="26" s="1"/>
  <c r="F101" i="26"/>
  <c r="F99" i="26" s="1"/>
  <c r="E101" i="26"/>
  <c r="E99" i="26" s="1"/>
  <c r="F100" i="26"/>
  <c r="G97" i="26"/>
  <c r="F97" i="26"/>
  <c r="E97" i="26"/>
  <c r="E96" i="26" s="1"/>
  <c r="G96" i="26"/>
  <c r="F96" i="26"/>
  <c r="G94" i="26"/>
  <c r="G93" i="26" s="1"/>
  <c r="F94" i="26"/>
  <c r="F93" i="26" s="1"/>
  <c r="E94" i="26"/>
  <c r="E93" i="26" s="1"/>
  <c r="G89" i="26"/>
  <c r="G88" i="26" s="1"/>
  <c r="F89" i="26"/>
  <c r="F88" i="26" s="1"/>
  <c r="E89" i="26"/>
  <c r="E87" i="26" s="1"/>
  <c r="G85" i="26"/>
  <c r="G84" i="26" s="1"/>
  <c r="G83" i="26" s="1"/>
  <c r="F85" i="26"/>
  <c r="F84" i="26" s="1"/>
  <c r="F83" i="26" s="1"/>
  <c r="E85" i="26"/>
  <c r="E84" i="26" s="1"/>
  <c r="E83" i="26" s="1"/>
  <c r="G79" i="26"/>
  <c r="F79" i="26"/>
  <c r="E79" i="26"/>
  <c r="G77" i="26"/>
  <c r="G76" i="26" s="1"/>
  <c r="F77" i="26"/>
  <c r="F76" i="26" s="1"/>
  <c r="F75" i="26" s="1"/>
  <c r="E77" i="26"/>
  <c r="E76" i="26" s="1"/>
  <c r="G73" i="26"/>
  <c r="G72" i="26" s="1"/>
  <c r="G71" i="26" s="1"/>
  <c r="F73" i="26"/>
  <c r="F72" i="26" s="1"/>
  <c r="F71" i="26" s="1"/>
  <c r="E73" i="26"/>
  <c r="E72" i="26"/>
  <c r="E71" i="26" s="1"/>
  <c r="G69" i="26"/>
  <c r="F69" i="26"/>
  <c r="F68" i="26" s="1"/>
  <c r="F67" i="26" s="1"/>
  <c r="E69" i="26"/>
  <c r="E68" i="26" s="1"/>
  <c r="E67" i="26" s="1"/>
  <c r="G68" i="26"/>
  <c r="G67" i="26" s="1"/>
  <c r="G65" i="26"/>
  <c r="G64" i="26" s="1"/>
  <c r="G63" i="26" s="1"/>
  <c r="F65" i="26"/>
  <c r="F64" i="26" s="1"/>
  <c r="F63" i="26" s="1"/>
  <c r="E65" i="26"/>
  <c r="E64" i="26"/>
  <c r="E63" i="26" s="1"/>
  <c r="G60" i="26"/>
  <c r="F60" i="26"/>
  <c r="F59" i="26" s="1"/>
  <c r="F58" i="26" s="1"/>
  <c r="E60" i="26"/>
  <c r="E59" i="26" s="1"/>
  <c r="E58" i="26" s="1"/>
  <c r="G59" i="26"/>
  <c r="G58" i="26" s="1"/>
  <c r="G56" i="26"/>
  <c r="G55" i="26" s="1"/>
  <c r="G54" i="26" s="1"/>
  <c r="F56" i="26"/>
  <c r="F55" i="26" s="1"/>
  <c r="F54" i="26" s="1"/>
  <c r="E56" i="26"/>
  <c r="E55" i="26"/>
  <c r="E54" i="26" s="1"/>
  <c r="G52" i="26"/>
  <c r="G51" i="26" s="1"/>
  <c r="G50" i="26" s="1"/>
  <c r="F52" i="26"/>
  <c r="F51" i="26" s="1"/>
  <c r="F50" i="26" s="1"/>
  <c r="E52" i="26"/>
  <c r="E51" i="26" s="1"/>
  <c r="E50" i="26" s="1"/>
  <c r="G48" i="26"/>
  <c r="F48" i="26"/>
  <c r="E48" i="26"/>
  <c r="G46" i="26"/>
  <c r="F46" i="26"/>
  <c r="E46" i="26"/>
  <c r="G45" i="26"/>
  <c r="G43" i="26"/>
  <c r="F43" i="26"/>
  <c r="F42" i="26" s="1"/>
  <c r="E43" i="26"/>
  <c r="E42" i="26" s="1"/>
  <c r="G42" i="26"/>
  <c r="G40" i="26"/>
  <c r="F40" i="26"/>
  <c r="F39" i="26" s="1"/>
  <c r="E40" i="26"/>
  <c r="E39" i="26" s="1"/>
  <c r="G39" i="26"/>
  <c r="G35" i="26"/>
  <c r="G32" i="26" s="1"/>
  <c r="G31" i="26" s="1"/>
  <c r="G30" i="26" s="1"/>
  <c r="G29" i="26" s="1"/>
  <c r="F35" i="26"/>
  <c r="F32" i="26" s="1"/>
  <c r="F31" i="26" s="1"/>
  <c r="F30" i="26" s="1"/>
  <c r="F29" i="26" s="1"/>
  <c r="E35" i="26"/>
  <c r="E32" i="26" s="1"/>
  <c r="E31" i="26" s="1"/>
  <c r="E30" i="26" s="1"/>
  <c r="E29" i="26" s="1"/>
  <c r="G18" i="26"/>
  <c r="G17" i="26" s="1"/>
  <c r="G16" i="26" s="1"/>
  <c r="G15" i="26" s="1"/>
  <c r="G14" i="26" s="1"/>
  <c r="G13" i="26" s="1"/>
  <c r="F18" i="26"/>
  <c r="F17" i="26" s="1"/>
  <c r="F16" i="26" s="1"/>
  <c r="F15" i="26" s="1"/>
  <c r="F14" i="26" s="1"/>
  <c r="E18" i="26"/>
  <c r="E17" i="26" s="1"/>
  <c r="E16" i="26" s="1"/>
  <c r="E75" i="26" l="1"/>
  <c r="G75" i="26"/>
  <c r="G62" i="26" s="1"/>
  <c r="F62" i="26"/>
  <c r="E92" i="26"/>
  <c r="G87" i="26"/>
  <c r="F45" i="26"/>
  <c r="E62" i="26"/>
  <c r="F141" i="26"/>
  <c r="E159" i="26"/>
  <c r="F178" i="26"/>
  <c r="E15" i="26"/>
  <c r="E14" i="26" s="1"/>
  <c r="E13" i="26" s="1"/>
  <c r="F221" i="26"/>
  <c r="F220" i="26" s="1"/>
  <c r="F214" i="26" s="1"/>
  <c r="G221" i="26"/>
  <c r="G220" i="26" s="1"/>
  <c r="G214" i="26" s="1"/>
  <c r="G193" i="26"/>
  <c r="F193" i="26"/>
  <c r="E193" i="26"/>
  <c r="G186" i="26"/>
  <c r="E186" i="26"/>
  <c r="G174" i="26"/>
  <c r="E174" i="26"/>
  <c r="F167" i="26"/>
  <c r="G167" i="26"/>
  <c r="F159" i="26"/>
  <c r="F137" i="26"/>
  <c r="E141" i="26"/>
  <c r="E137" i="26" s="1"/>
  <c r="E132" i="26" s="1"/>
  <c r="G141" i="26"/>
  <c r="G137" i="26" s="1"/>
  <c r="F134" i="26"/>
  <c r="E119" i="26"/>
  <c r="F124" i="26"/>
  <c r="G92" i="26"/>
  <c r="G91" i="26" s="1"/>
  <c r="F92" i="26"/>
  <c r="F91" i="26" s="1"/>
  <c r="E91" i="26"/>
  <c r="E88" i="26"/>
  <c r="E100" i="26"/>
  <c r="E45" i="26"/>
  <c r="E38" i="26" s="1"/>
  <c r="F38" i="26"/>
  <c r="F13" i="26"/>
  <c r="F174" i="26"/>
  <c r="G38" i="26"/>
  <c r="E220" i="26"/>
  <c r="E214" i="26" s="1"/>
  <c r="F87" i="26"/>
  <c r="G99" i="26"/>
  <c r="E109" i="26"/>
  <c r="G123" i="26"/>
  <c r="G133" i="26"/>
  <c r="F202" i="26"/>
  <c r="G166" i="26" l="1"/>
  <c r="E166" i="26"/>
  <c r="E37" i="26" s="1"/>
  <c r="F166" i="26"/>
  <c r="F132" i="26"/>
  <c r="F37" i="26" s="1"/>
  <c r="G132" i="26"/>
  <c r="G37" i="26" l="1"/>
  <c r="G232" i="26" s="1"/>
  <c r="E232" i="26"/>
  <c r="F232" i="26"/>
  <c r="C32" i="3"/>
  <c r="C29" i="3"/>
  <c r="C41" i="2" l="1"/>
  <c r="C40" i="2" s="1"/>
  <c r="C37" i="3" l="1"/>
  <c r="C35" i="3"/>
  <c r="C29" i="2" l="1"/>
  <c r="C11" i="3" l="1"/>
  <c r="C18" i="3"/>
  <c r="D31" i="22" l="1"/>
  <c r="D30" i="22" s="1"/>
  <c r="D29" i="22" s="1"/>
  <c r="D27" i="22"/>
  <c r="D26" i="22" s="1"/>
  <c r="D25" i="22" s="1"/>
  <c r="C31" i="22"/>
  <c r="C30" i="22" s="1"/>
  <c r="C29" i="22" s="1"/>
  <c r="C27" i="22"/>
  <c r="C26" i="22" s="1"/>
  <c r="C25" i="22" s="1"/>
  <c r="C24" i="22" l="1"/>
  <c r="C12" i="22" s="1"/>
  <c r="D24" i="22"/>
  <c r="D12" i="22" s="1"/>
  <c r="C23" i="3" l="1"/>
  <c r="C48" i="2"/>
  <c r="C33" i="2"/>
  <c r="C27" i="2" l="1"/>
  <c r="C26" i="2" l="1"/>
  <c r="C46" i="2" l="1"/>
  <c r="E27" i="22" l="1"/>
  <c r="E26" i="22" s="1"/>
  <c r="E25" i="22" s="1"/>
  <c r="E31" i="22"/>
  <c r="E30" i="22" s="1"/>
  <c r="E29" i="22" s="1"/>
  <c r="C32" i="2"/>
  <c r="C31" i="2" s="1"/>
  <c r="C14" i="2"/>
  <c r="C21" i="2"/>
  <c r="C20" i="2" s="1"/>
  <c r="C26" i="3"/>
  <c r="C20" i="3"/>
  <c r="C44" i="2"/>
  <c r="C43" i="2" s="1"/>
  <c r="C38" i="2"/>
  <c r="C37" i="2" s="1"/>
  <c r="C24" i="2"/>
  <c r="C10" i="2"/>
  <c r="C36" i="2" l="1"/>
  <c r="C35" i="2" s="1"/>
  <c r="E24" i="22"/>
  <c r="E12" i="22" s="1"/>
  <c r="C39" i="3"/>
  <c r="C23" i="2"/>
  <c r="C9" i="2" s="1"/>
  <c r="C50" i="2" l="1"/>
</calcChain>
</file>

<file path=xl/sharedStrings.xml><?xml version="1.0" encoding="utf-8"?>
<sst xmlns="http://schemas.openxmlformats.org/spreadsheetml/2006/main" count="3278" uniqueCount="707">
  <si>
    <t>Код бюджетной классификации Российской Федерации</t>
  </si>
  <si>
    <t xml:space="preserve"> 1 13 01995 10 0000 130</t>
  </si>
  <si>
    <t xml:space="preserve">Наименование 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</si>
  <si>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</si>
  <si>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</si>
  <si>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</si>
  <si>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</si>
  <si>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</si>
  <si>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</si>
  <si>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</si>
  <si>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</si>
  <si>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</si>
  <si>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</si>
  <si>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</si>
  <si>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</si>
  <si>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</si>
  <si>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</si>
  <si>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</si>
  <si>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</si>
  <si>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</si>
  <si>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</si>
  <si>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</si>
  <si>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</si>
  <si>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</si>
  <si>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</si>
  <si>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</si>
  <si>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</si>
  <si>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</si>
  <si>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</si>
  <si>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 xml:space="preserve"> 1 06 01030 10 0000 110</t>
  </si>
  <si>
    <t>Земельный налог</t>
  </si>
  <si>
    <t xml:space="preserve"> 1 06 06000 00 0000 110</t>
  </si>
  <si>
    <t xml:space="preserve"> 1 13 00000 00 0000 000</t>
  </si>
  <si>
    <t xml:space="preserve"> 1 13 01000 00 0000 130</t>
  </si>
  <si>
    <t xml:space="preserve"> 1 13 01990 00 0000 130</t>
  </si>
  <si>
    <t xml:space="preserve"> 2 00 00000 00 0000 000</t>
  </si>
  <si>
    <t xml:space="preserve"> 2 02 00000 00 0000 000</t>
  </si>
  <si>
    <t xml:space="preserve"> 1 03 00000 00 0000 000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</si>
  <si>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</si>
  <si>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</si>
  <si>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</si>
  <si>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</si>
  <si>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</si>
  <si>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</si>
  <si>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</si>
  <si>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</si>
  <si>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</si>
  <si>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</si>
  <si>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</si>
  <si>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</si>
  <si>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</si>
  <si>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</si>
  <si>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</si>
  <si>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</si>
  <si>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</si>
  <si>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</si>
  <si>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</si>
  <si>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</si>
  <si>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</si>
  <si>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</si>
  <si>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</si>
  <si>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</si>
  <si>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</si>
  <si>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</si>
  <si>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</si>
  <si>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</si>
  <si>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</si>
  <si>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</si>
  <si>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</si>
  <si>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</si>
  <si>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</si>
  <si>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0707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</si>
  <si>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</si>
  <si>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</si>
  <si>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</si>
  <si>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</si>
  <si>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</si>
  <si>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</si>
  <si>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</si>
  <si>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</si>
  <si>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</si>
  <si>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</si>
  <si>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</si>
  <si>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</si>
  <si>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Глава муниципального образования</t>
  </si>
  <si>
    <t>руб.</t>
  </si>
  <si>
    <t>1102</t>
  </si>
  <si>
    <t>Массовый спорт</t>
  </si>
  <si>
    <t>(руб.)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</si>
  <si>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</si>
  <si>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</si>
  <si>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</si>
  <si>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</si>
  <si>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</si>
  <si>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986</t>
  </si>
  <si>
    <t>КВСР</t>
  </si>
  <si>
    <t xml:space="preserve">ВЕДОМСТВЕННАЯ СТРУКТУРА РАСХОДОВ БЮДЖЕТА  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</si>
  <si>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</si>
  <si>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</si>
  <si>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</si>
  <si>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</si>
  <si>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</si>
  <si>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</si>
  <si>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</si>
  <si>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</si>
  <si>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</si>
  <si>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</si>
  <si>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</si>
  <si>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</si>
  <si>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</si>
  <si>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</si>
  <si>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</si>
  <si>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</si>
  <si>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</si>
  <si>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</si>
  <si>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</si>
  <si>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</si>
  <si>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</si>
  <si>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</si>
  <si>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</si>
  <si>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</si>
  <si>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</si>
  <si>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</si>
  <si>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</si>
  <si>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</si>
  <si>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</si>
  <si>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</si>
  <si>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</si>
  <si>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</si>
  <si>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000 01 03 00 00 00 0000 000</t>
  </si>
  <si>
    <t>Субвенции местным бюджетам  на выполнение передаваемых полномочий субъектов Российской Федерации</t>
  </si>
  <si>
    <t>Другие общегосударственные вопросы</t>
  </si>
  <si>
    <t>0113</t>
  </si>
  <si>
    <t>0412</t>
  </si>
  <si>
    <t>Другие вопросы в области национальной экономике</t>
  </si>
  <si>
    <t>Другие вопросы в области культуры, кинематографии</t>
  </si>
  <si>
    <t>0804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</si>
  <si>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</si>
  <si>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Закупка товаров, работ и услуг для государственных (муниципальных)нужд</t>
  </si>
  <si>
    <t xml:space="preserve"> 1 03 022300 10 000 110</t>
  </si>
  <si>
    <t xml:space="preserve"> 1 03 022400 10 000 110</t>
  </si>
  <si>
    <t xml:space="preserve"> 1 03 022500 10 000 110</t>
  </si>
  <si>
    <t xml:space="preserve"> 1 03 022600 10 000 110</t>
  </si>
  <si>
    <t xml:space="preserve"> 1 03 020000 00 000 110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</si>
  <si>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</si>
  <si>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</si>
  <si>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</si>
  <si>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</si>
  <si>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</si>
  <si>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</si>
  <si>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</si>
  <si>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</si>
  <si>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</si>
  <si>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</si>
  <si>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</si>
  <si>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</si>
  <si>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</si>
  <si>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</si>
  <si>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</si>
  <si>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1 06 06033 10 0000 110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</si>
  <si>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</si>
  <si>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</si>
  <si>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44 0 00 00000</t>
  </si>
  <si>
    <t>70 3 02 51180</t>
  </si>
  <si>
    <t>77 0 03 00000</t>
  </si>
  <si>
    <t>77 0 00 00000</t>
  </si>
  <si>
    <t>90 0 00 00000</t>
  </si>
  <si>
    <t>Непрограммные расходы</t>
  </si>
  <si>
    <t>Закупка товаров, работ и услуг для обеспечения государственных (муниципальных) нужд</t>
  </si>
  <si>
    <t>Расходы на выплаты по оплате труда работников органов местного самоуправления</t>
  </si>
  <si>
    <t>Межбюджетные трансферты</t>
  </si>
  <si>
    <t>70 0 00 00000</t>
  </si>
  <si>
    <t>Иные бюджетные ассигнования</t>
  </si>
  <si>
    <t>Расходы на обеспечение функций органов местного самоуправления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</si>
  <si>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</si>
  <si>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</si>
  <si>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70 3 02 00000</t>
  </si>
  <si>
    <t>986 01 02 00 00 10 0000 710</t>
  </si>
  <si>
    <t>986 01 02 00 00 10 0000 810</t>
  </si>
  <si>
    <t>986 01 03 01 00 10 0000 710</t>
  </si>
  <si>
    <t>986 01 03 01 00 10 0000 810</t>
  </si>
  <si>
    <t>986 01 05 02 01 00 0000 510</t>
  </si>
  <si>
    <t>986 01 05 02 01 10 0000 510</t>
  </si>
  <si>
    <t>986 01 05 02 01 10 0000 610</t>
  </si>
  <si>
    <t>1 06 06030 00 0000 110</t>
  </si>
  <si>
    <t>Субвенции бюджетам бюджетной системы Российской Федерации</t>
  </si>
  <si>
    <t>Иные межбюджетные трансферты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</si>
  <si>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</si>
  <si>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</si>
  <si>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 xml:space="preserve">"О бюджете Таргизского мкниципального образования </t>
  </si>
  <si>
    <t>Обеспечение проведения  выборов и референдумов</t>
  </si>
  <si>
    <t>Пенсионное обеспечение</t>
  </si>
  <si>
    <t>1000</t>
  </si>
  <si>
    <t>1001</t>
  </si>
  <si>
    <t xml:space="preserve">                                                                                     О бюджете Таргизского муниципального образования </t>
  </si>
  <si>
    <t xml:space="preserve">            "О бюджете Таргизского мкниципального образования </t>
  </si>
  <si>
    <t xml:space="preserve">                                                                      "О бюджете Таргизского мкниципального образования </t>
  </si>
  <si>
    <t>Глава Таргизского муниципального образования</t>
  </si>
  <si>
    <t>В.М. Киндрачук</t>
  </si>
  <si>
    <t>Сумма 2020 год</t>
  </si>
  <si>
    <t>2021 г</t>
  </si>
  <si>
    <t xml:space="preserve">                                                                                                       к проекту Думы  </t>
  </si>
  <si>
    <t xml:space="preserve">                                                  Приложение 1</t>
  </si>
  <si>
    <t xml:space="preserve">                                               Приложение 6</t>
  </si>
  <si>
    <t xml:space="preserve">                                                       Приложение 8</t>
  </si>
  <si>
    <t xml:space="preserve">                                                                                                           Приложение 12</t>
  </si>
  <si>
    <t>ПРОГНОЗИРУЕМЫЕ ДОХОДЫ БЮДЖЕТА ТАРГИЗСКОГО МУНИЦИПАЛЬНОГО ОБРАЗОВАНИЯ НА 2020 ГОД ПО КЛАССИФИКАЦИИ ДОХОДОВ БЮДЖЕТОВ РФ</t>
  </si>
  <si>
    <t>2 02 10000 00 0000 150</t>
  </si>
  <si>
    <t>2 02 15001 00 0000 150</t>
  </si>
  <si>
    <t>2 02 15001 10 0000 150</t>
  </si>
  <si>
    <t xml:space="preserve"> 2 02 30000 00 0000 150</t>
  </si>
  <si>
    <t>2 02 35118 00 0000 150</t>
  </si>
  <si>
    <t>2 02 35118 10 0000 150</t>
  </si>
  <si>
    <t>2 02 30024 00 0000 150</t>
  </si>
  <si>
    <t>2 02 30024 10 0000 150</t>
  </si>
  <si>
    <t>2 02 40000 00 0000 150</t>
  </si>
  <si>
    <t>2 02 49999 10 0000 150</t>
  </si>
  <si>
    <t>Субсидии бюджетам бюджетной системы Российской Федерации (межбюджетные субсидии)</t>
  </si>
  <si>
    <t>2 02 20000 00 0000 150</t>
  </si>
  <si>
    <t>Прочие субсидии</t>
  </si>
  <si>
    <t>2 02 29999 00 0000 150</t>
  </si>
  <si>
    <t>2 02 29999 10 0000 150</t>
  </si>
  <si>
    <t xml:space="preserve">                                                                                        на 2020 год и на плановый период 2021-2022 годов"</t>
  </si>
  <si>
    <t>на 2020 год и на плановый период 2021-2022 годов"</t>
  </si>
  <si>
    <t>И ПОДРАЗДЕЛАМ КЛАССИФИКАЦИИ РАСХОДОВ БЮДЖЕТОВ ТАРГИЗСКОГО МУНИЦИПАЛЬНОГО ОБРАЗОВАНИЯ НА 2020 ГОД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</si>
  <si>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</si>
  <si>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</si>
  <si>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</si>
  <si>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СОЦИАЛЬНАЯ ПОЛИТИКА</t>
  </si>
  <si>
    <t>(МУНИЦИПАЛЬНЫМ ПРОГРАММАМ  И НЕПРОГРАММНЫМ НАПРАВЛЕНИЯМ ДЕЯТЕЛЬНОСТИ),ГРУППАМ ВИДОВ РАСХОДОВ, РАЗДЕЛАМ, ПОДРАЗДЕЛАМ  КЛАССИФИКАЦИИ РАСХОДОВ БЮДЖЕТОВТАРГИЗСКОГО МУНИЦИПАЛЬНОГО ОБРАЗОВАНИЯ НА  2020 ГОД</t>
  </si>
  <si>
    <t xml:space="preserve">                 на 2020 год и на плановый период 2021-2022 годов"</t>
  </si>
  <si>
    <t>Сумма  на 2021 год</t>
  </si>
  <si>
    <t>Сумма  на 2020 год</t>
  </si>
  <si>
    <t>Сумма  на 2022 год</t>
  </si>
  <si>
    <t>Реализация мероприятий перечня народных инициатив</t>
  </si>
  <si>
    <t>71101S2370</t>
  </si>
  <si>
    <t>Государственная программа Иркутской области «Управление государственными финансами Иркутской области» на 2015 - 2020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</si>
  <si>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</si>
  <si>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</si>
  <si>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</si>
  <si>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</si>
  <si>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7030251180</t>
  </si>
  <si>
    <t>100</t>
  </si>
  <si>
    <t>Осуществление первичного воинского учета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</si>
  <si>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</si>
  <si>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</si>
  <si>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</si>
  <si>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</si>
  <si>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</si>
  <si>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</si>
  <si>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</si>
  <si>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</si>
  <si>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</si>
  <si>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</si>
  <si>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</si>
  <si>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</si>
  <si>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</si>
  <si>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</si>
  <si>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4110289999</t>
  </si>
  <si>
    <t>Подпрограмма «Муниципальное управление собственностью»</t>
  </si>
  <si>
    <t>4120000000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</si>
  <si>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Балтуринского МО</t>
  </si>
  <si>
    <t>4120189999</t>
  </si>
  <si>
    <t xml:space="preserve"> Подпрограмма «Социальное обеспечение»</t>
  </si>
  <si>
    <t>4130000000</t>
  </si>
  <si>
    <t xml:space="preserve">Социальные выплаты гражданам, кроме публичных нормативных социальных выплат
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</si>
  <si>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</si>
  <si>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</si>
  <si>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</si>
  <si>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</si>
  <si>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</si>
  <si>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>Муниципальная программа "Безопасное муниципальное образование"</t>
  </si>
  <si>
    <t>4200000000</t>
  </si>
  <si>
    <t>Подпрограмма"Предупреждение чрезвычайных ситуаций природного и техногенного характера"</t>
  </si>
  <si>
    <t>4210000000</t>
  </si>
  <si>
    <t>4210189999</t>
  </si>
  <si>
    <t>Защита населения и территории от последствий ЧС природного и техногенного хаактера, гражданская оборона</t>
  </si>
  <si>
    <t>Подпрограмма "Профилактика терроризма и экстремизма"</t>
  </si>
  <si>
    <t>4230000000</t>
  </si>
  <si>
    <t>4230189999</t>
  </si>
  <si>
    <t>Подпрограмма "Повышение безопасности дорожного движения"</t>
  </si>
  <si>
    <t>4240000000</t>
  </si>
  <si>
    <t>4240189999</t>
  </si>
  <si>
    <t>Подпрограмма "Обеспечение пожарной безопасности"</t>
  </si>
  <si>
    <t>4250000000</t>
  </si>
  <si>
    <t>Расходы на оплату труда работников муниципальных учреждений, находящихся в ведении муниципального образования</t>
  </si>
  <si>
    <t>4250181110</t>
  </si>
  <si>
    <t>4250181190</t>
  </si>
  <si>
    <t>Подпрограмма" Обеспечение пожарной безопасности"</t>
  </si>
  <si>
    <t>4250289999</t>
  </si>
  <si>
    <t>Подпрограмма "Профилактика преступлений и иных правонарушений</t>
  </si>
  <si>
    <t>4220000000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</si>
  <si>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</si>
  <si>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</si>
  <si>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</si>
  <si>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</si>
  <si>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</si>
  <si>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</si>
  <si>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</si>
  <si>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</si>
  <si>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</si>
  <si>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</si>
  <si>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</si>
  <si>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</si>
  <si>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</si>
  <si>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</si>
  <si>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</si>
  <si>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</si>
  <si>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</si>
  <si>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</si>
  <si>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</si>
  <si>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</si>
  <si>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</si>
  <si>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Подпрограмма "Развитие малого и среднего предпринимательства"</t>
  </si>
  <si>
    <t>4410000000</t>
  </si>
  <si>
    <t>Другие вопрсы в области национальной экономики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</si>
  <si>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</si>
  <si>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</si>
  <si>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Попрограмма «Энергоэффективность и развитие энергетики на территории»</t>
  </si>
  <si>
    <t>4520000000</t>
  </si>
  <si>
    <t>4520189999</t>
  </si>
  <si>
    <t>Подпрограмма " Благоустройство"</t>
  </si>
  <si>
    <t>4540000000</t>
  </si>
  <si>
    <t>4540189999</t>
  </si>
  <si>
    <t xml:space="preserve">Подпрограмма "Благоустройство" </t>
  </si>
  <si>
    <t>4540281110</t>
  </si>
  <si>
    <t>4540281190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</si>
  <si>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</si>
  <si>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</si>
  <si>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</si>
  <si>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</si>
  <si>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4570000000</t>
  </si>
  <si>
    <t>4570189999</t>
  </si>
  <si>
    <t>4570289999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</si>
  <si>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</si>
  <si>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</si>
  <si>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</si>
  <si>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</si>
  <si>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</si>
  <si>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Молодежная политика</t>
  </si>
  <si>
    <t>4610289999</t>
  </si>
  <si>
    <t>Подпрограмма "Организация досуга жителей муниципального образования"</t>
  </si>
  <si>
    <t>4620000000</t>
  </si>
  <si>
    <t>Расходы на выплаты персоналу казенных учреждений</t>
  </si>
  <si>
    <t>4620182110</t>
  </si>
  <si>
    <t>4620182190</t>
  </si>
  <si>
    <t>4620189999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</si>
  <si>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</si>
  <si>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</si>
  <si>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</si>
  <si>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</si>
  <si>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</si>
  <si>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</si>
  <si>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</si>
  <si>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</si>
  <si>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</si>
  <si>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4650181190</t>
  </si>
  <si>
    <t>4650189999</t>
  </si>
  <si>
    <t>Подпрограмма "Развитие физической культуры и массового спорта "</t>
  </si>
  <si>
    <t>4640000000</t>
  </si>
  <si>
    <t>4640189999</t>
  </si>
  <si>
    <t>Подпрограмма " Комплексные меры профилактики наркомании и других социально-негативных явлений"</t>
  </si>
  <si>
    <t>4660000000</t>
  </si>
  <si>
    <t>4660189999</t>
  </si>
  <si>
    <t>Подпрограмма  " Развитие кадрового потенциала в сфере культуры"</t>
  </si>
  <si>
    <t>4670000000</t>
  </si>
  <si>
    <t>4670189999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</si>
  <si>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</si>
  <si>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</si>
  <si>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</si>
  <si>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</si>
  <si>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Обеспечение реализации полномочий агентства по обеспечению деятельности мировых судей Иркутской области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</si>
  <si>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</si>
  <si>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</si>
  <si>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90А0673150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</si>
  <si>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</si>
  <si>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</si>
  <si>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</si>
  <si>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</si>
  <si>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</si>
  <si>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7700382190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</si>
  <si>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</si>
  <si>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</si>
  <si>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</si>
  <si>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</si>
  <si>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</si>
  <si>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</si>
  <si>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7700484120</t>
  </si>
  <si>
    <t>Резервный фонд</t>
  </si>
  <si>
    <t xml:space="preserve">   Итого</t>
  </si>
  <si>
    <t>Государственные программы Иркутской области и муниципальные программы Таргизского муниципального образования</t>
  </si>
  <si>
    <t>Госсударственная программа Иркутской области "Экономическое развитие и иновационная экономика"</t>
  </si>
  <si>
    <t>Подпрограмма "Госсударственная политика в сфере экономического развития Иркутской области</t>
  </si>
  <si>
    <t>Основное мероприятие Обеспечение эффективного управления экономическим развитием Иркутской области</t>
  </si>
  <si>
    <t>4250189999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</si>
  <si>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Таргизского МО</t>
  </si>
  <si>
    <t>Расходы на обеспечение деятельности муниципальных учреждений, находящихся в ведении Таргизского  муниципального образования</t>
  </si>
  <si>
    <t>Наименование показателя</t>
  </si>
  <si>
    <t>Ассигнования на 2020 год</t>
  </si>
  <si>
    <t>КФСР</t>
  </si>
  <si>
    <t>2</t>
  </si>
  <si>
    <t>3</t>
  </si>
  <si>
    <t>4</t>
  </si>
  <si>
    <t>5</t>
  </si>
  <si>
    <t>6</t>
  </si>
  <si>
    <t>8</t>
  </si>
  <si>
    <t>Функционирование высшего должностного лица субъекта Российской Федерации и органа местного самоуправления</t>
  </si>
  <si>
    <t>41 0 00 00000</t>
  </si>
  <si>
    <t>Подпрограмма "Повышение эффективности деятельности органов местного самоуправления"</t>
  </si>
  <si>
    <t>41 1 00 0000</t>
  </si>
  <si>
    <t>Основное мероприятие   Обеспечение деятельности главы поселения</t>
  </si>
  <si>
    <t>41 1 01 00000</t>
  </si>
  <si>
    <t>41 1 01 80100</t>
  </si>
  <si>
    <t>41 1 01 80110</t>
  </si>
  <si>
    <t>Расходы на выплату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</si>
  <si>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</si>
  <si>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</si>
  <si>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</si>
  <si>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</si>
  <si>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</si>
  <si>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 за исключением фонда оплаты труда</t>
  </si>
  <si>
    <t>41 1 01 80190</t>
  </si>
  <si>
    <t>122</t>
  </si>
  <si>
    <t>Прочие несоциальные выплаты персоналу в денежной форме</t>
  </si>
  <si>
    <t>Транспортные услуги</t>
  </si>
  <si>
    <t xml:space="preserve">Прочие работы, услуги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</si>
  <si>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</si>
  <si>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</si>
  <si>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</si>
  <si>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</si>
  <si>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41 1 00 00000</t>
  </si>
  <si>
    <t>Основное мероприятие Обеспечение деятельности администрации поселения</t>
  </si>
  <si>
    <t>41 1 02 00000</t>
  </si>
  <si>
    <t>41 1 02 80110</t>
  </si>
  <si>
    <t>41 1 02 80190</t>
  </si>
  <si>
    <t xml:space="preserve">Прочая закупка товаров, работ и услуг </t>
  </si>
  <si>
    <t>244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</si>
  <si>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</si>
  <si>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</si>
  <si>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</si>
  <si>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</si>
  <si>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</si>
  <si>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ГСМ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</si>
  <si>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</si>
  <si>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</si>
  <si>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</si>
  <si>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</si>
  <si>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</si>
  <si>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41 1 02 89999</t>
  </si>
  <si>
    <t>850</t>
  </si>
  <si>
    <t>Уплата налога  на имущество организаций и земельного налога</t>
  </si>
  <si>
    <t>851</t>
  </si>
  <si>
    <t>Налоги, пошлины и сборы</t>
  </si>
  <si>
    <t>Уплата прочих налогов,сборов</t>
  </si>
  <si>
    <t>852</t>
  </si>
  <si>
    <t>Уплата иных платежей</t>
  </si>
  <si>
    <t>853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</si>
  <si>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</si>
  <si>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</si>
  <si>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Иные выплаты текущего характера организациям</t>
  </si>
  <si>
    <t>Обеспечение деятельности финансовых, налоговых и таможеных органов и органов финансового (финансового-бюджетного) надзора</t>
  </si>
  <si>
    <t xml:space="preserve"> </t>
  </si>
  <si>
    <t>77 0 03 83190</t>
  </si>
  <si>
    <t>540</t>
  </si>
  <si>
    <t>Перечисления другим бюджетам бюджетной системы  Российской Федерации</t>
  </si>
  <si>
    <t>77 0 03 84190</t>
  </si>
  <si>
    <t>Обеспечение проведения выборов и референдумов</t>
  </si>
  <si>
    <t>0107</t>
  </si>
  <si>
    <t>Проведение выборов депутатов Думы Балтуринского муниципального образования</t>
  </si>
  <si>
    <t>9020189999</t>
  </si>
  <si>
    <t>880</t>
  </si>
  <si>
    <t>Проведение выборов главы  Балтуринского муниципального образования</t>
  </si>
  <si>
    <t>9020289999</t>
  </si>
  <si>
    <t>РЕЗЕРВНЫЕ ФОНДЫ</t>
  </si>
  <si>
    <t>Резервные средства администрации муниципального образования</t>
  </si>
  <si>
    <t>77 0 04 89160</t>
  </si>
  <si>
    <t>Резервные средства</t>
  </si>
  <si>
    <t>870</t>
  </si>
  <si>
    <r>
      <t xml:space="preserve"> Закупка товаров, работ и услуг для 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государственных (муниципальных) нужд</t>
    </r>
  </si>
  <si>
    <t>Иные закупки товаров, работ  и услуг для обеспечения государственных (муниципальных) нужд</t>
  </si>
  <si>
    <t>240</t>
  </si>
  <si>
    <t>41 2 00 00000</t>
  </si>
  <si>
    <t>Основное мероприятие «Оформление собственности»</t>
  </si>
  <si>
    <t>41 2 01 00000</t>
  </si>
  <si>
    <t xml:space="preserve">Реализация направлений расходов основного мероприятия и (или)  муниципальной программы Балтуринского муниципального образования, а также непрограммным направлениям расходов органов местного самоуправления Балтуринского муниципального образования </t>
  </si>
  <si>
    <t>41 2 01 89999</t>
  </si>
  <si>
    <t>Прочая закупка товаров, работ и услуг для обеспечения государственных (муниципальных)нужд</t>
  </si>
  <si>
    <t>Мобилизационная  и вневойсковая подготовка</t>
  </si>
  <si>
    <t>70 3 00 00000</t>
  </si>
  <si>
    <t>Иные выплаты персоналу  государственных (муниципальных) органов за исключением фонда оплаты труда</t>
  </si>
  <si>
    <t>Прочие выплаты</t>
  </si>
  <si>
    <t>Иные закупки товаров, работ и услуг для государственных (муниципальных) нужд нужд</t>
  </si>
  <si>
    <t>НАЦИОНАЛЬНАЯ БЕЗОПАСНОСТЬ И ПРАВОХРАНИТЕЛЬНАЯ ДЕЯТЕЛЬНОСТЬ</t>
  </si>
  <si>
    <t>Прочие работы,услуги</t>
  </si>
  <si>
    <t>Муниципальная программа " Безопасное муниципальное образование"</t>
  </si>
  <si>
    <t>42 0 00 00000</t>
  </si>
  <si>
    <t>Подпрограмма " Профилактика терроризма и экстремизма"</t>
  </si>
  <si>
    <t>42 3 00 00000</t>
  </si>
  <si>
    <t>Основное мероприятие Приобретение и размещение информационного материала</t>
  </si>
  <si>
    <t>42 3 01 00000</t>
  </si>
  <si>
    <t>42 3 01 89999</t>
  </si>
  <si>
    <t xml:space="preserve">42 1 00 00000    </t>
  </si>
  <si>
    <t>Основное мероприятия Гражданская оборона, защита населения и территорий от ЧС природного и техногенного характера</t>
  </si>
  <si>
    <t>42 1 01 00000</t>
  </si>
  <si>
    <t>42 1 01 89999</t>
  </si>
  <si>
    <t>Увеличение стоимости продуктов питания</t>
  </si>
  <si>
    <t xml:space="preserve">42 4 00 00000    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</si>
  <si>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</si>
  <si>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42 4 01 00000</t>
  </si>
  <si>
    <t>42 4 01 89999</t>
  </si>
  <si>
    <t>Подпрограмма " Обеспечение пожарной безопасности"</t>
  </si>
  <si>
    <t>42 5 00 00000</t>
  </si>
  <si>
    <t>Основное мероприятие обеспечение деятельности муниципальной пожарной охраны</t>
  </si>
  <si>
    <t>42 5 01 00000</t>
  </si>
  <si>
    <t>42 5 01 81110</t>
  </si>
  <si>
    <t>Расходы на выплату персоналу казенных учреждений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</si>
  <si>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</si>
  <si>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</si>
  <si>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</si>
  <si>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денежного содержания и иные выплаты работникам учреждений</t>
  </si>
  <si>
    <t>119</t>
  </si>
  <si>
    <t>Расходы на обеспечение деятельности муниципальных учреждений, находящихся в ведении Балтуринского муниципального образования</t>
  </si>
  <si>
    <t>42 5 01 81190</t>
  </si>
  <si>
    <t>Основное мероприятие Повышение уровня защиты населения и территории от пожаров</t>
  </si>
  <si>
    <t xml:space="preserve">42 5 02 00000   </t>
  </si>
  <si>
    <t>42 5 02 89999</t>
  </si>
  <si>
    <t>Госсударственная программа Иркутской области "Экономическое развитие и иновационная экономика</t>
  </si>
  <si>
    <t>71 0 00 00000</t>
  </si>
  <si>
    <t>71 1 00 00000</t>
  </si>
  <si>
    <t>Основное мероприятие обеспечение эффективного управления экономическим развитием Иркутской области</t>
  </si>
  <si>
    <t>71 1 01 00000</t>
  </si>
  <si>
    <t>Реализация мероприятий перечня проектов народных инициатив</t>
  </si>
  <si>
    <t>71 1 01 S2370</t>
  </si>
  <si>
    <t>Увеличение стоимости основных средств</t>
  </si>
  <si>
    <t>43 0 00 00000</t>
  </si>
  <si>
    <t>43 1 00 00000</t>
  </si>
  <si>
    <t xml:space="preserve">Основное мероприятие Ремонт дорог местного значения </t>
  </si>
  <si>
    <t>43 1 01 00000</t>
  </si>
  <si>
    <t>43 1 01 89999</t>
  </si>
  <si>
    <t>Основное мероприятие Содержание внутрипоселковых дорог</t>
  </si>
  <si>
    <t>43 1 02 00000</t>
  </si>
  <si>
    <t>43 1 02 89999</t>
  </si>
  <si>
    <t xml:space="preserve">Основное мероприятие обеспечение надежного и высокоэффективного наружнего освещения </t>
  </si>
  <si>
    <t>43 1 03 00000</t>
  </si>
  <si>
    <t>43 1 03 89999</t>
  </si>
  <si>
    <t>Подпрограмма "Установка дорожных знаков, обустройство пешиходных переходов"</t>
  </si>
  <si>
    <t>43 3 00 00000</t>
  </si>
  <si>
    <t>Основное мероприятие Установка дорожных знаков</t>
  </si>
  <si>
    <t>43 3 01 00000</t>
  </si>
  <si>
    <t>43 3 01 89999</t>
  </si>
  <si>
    <r>
      <t xml:space="preserve"> Закупка товаров, работ и услуг для </t>
    </r>
    <r>
      <rPr>
        <b/>
        <u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государственных (муниципальных) нужд</t>
    </r>
  </si>
  <si>
    <t>Увеличение стоимости материальных запасов</t>
  </si>
  <si>
    <t>Муниципальная  программа "Развитие и поддержка малого и среднего предпринимательства в Балтуринском  МО на 2014-2017г."</t>
  </si>
  <si>
    <t>4400489999</t>
  </si>
  <si>
    <t>Прочие расходы</t>
  </si>
  <si>
    <t>7701389999</t>
  </si>
  <si>
    <t>Основное мероприятие Обустройство пешеходных переходов</t>
  </si>
  <si>
    <t>43 3 02 00000</t>
  </si>
  <si>
    <t>43 3 02 89999</t>
  </si>
  <si>
    <t xml:space="preserve">Расходы за счёт иных межбюджетных трансфертов на приобретение, разгрузку, распиловку и доставку дров до дворов граждан, пострадавших в результате чрезвычайной ситуации, сложившейся в результате паводка, вызванного сильными дождями, прошедшими в июне 2019 года </t>
  </si>
  <si>
    <t>7710174090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</si>
  <si>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</si>
  <si>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жилищно-коммунального хозяйства и повышение энергоэффективности"</t>
  </si>
  <si>
    <t>45 0 00 00000</t>
  </si>
  <si>
    <t>45 2 00 00000</t>
  </si>
  <si>
    <t>45 2 01 00000</t>
  </si>
  <si>
    <t>45 2 01 89999</t>
  </si>
  <si>
    <t>Подпрограмма "Благоустройство "</t>
  </si>
  <si>
    <t>45 4 00 00000</t>
  </si>
  <si>
    <t>Основное мероприятие Повышение уровня благоустройства территории</t>
  </si>
  <si>
    <t>45 4 01 00000</t>
  </si>
  <si>
    <t>45 4 01 89999</t>
  </si>
  <si>
    <t>Основное мероприятие Обеспечение реализации муниципальной программы "Развитие ЖКХ"</t>
  </si>
  <si>
    <t>45 4 02 00000</t>
  </si>
  <si>
    <t>45 4 02 81100</t>
  </si>
  <si>
    <t>45 4 02 81110</t>
  </si>
  <si>
    <t>45 4 02 81190</t>
  </si>
  <si>
    <t>Основное мероприятие Озеленение и благоустройство муниципального образования</t>
  </si>
  <si>
    <t>45 4 03 00000</t>
  </si>
  <si>
    <t>45 4 03 89999</t>
  </si>
  <si>
    <t>Основное мероприятие Организация и содержание  мест захоронений</t>
  </si>
  <si>
    <t>45 4 04 00000</t>
  </si>
  <si>
    <t>45 4 04 89999</t>
  </si>
  <si>
    <t>Основное мероприятия Расходы на мероприятия по ремонту и содержанию дорог муниципального значения</t>
  </si>
  <si>
    <t>45 4 05 00000</t>
  </si>
  <si>
    <t>45 4 05 89999</t>
  </si>
  <si>
    <t>Подпрограмма "Устройство контейнерных площадок и установка контейнеров . Обращение с ТКО. "</t>
  </si>
  <si>
    <t>45 7 00 00000</t>
  </si>
  <si>
    <t>Основное мероприятие Закупка контейнеров, контейнерных площадок</t>
  </si>
  <si>
    <t>45 7 01 00000</t>
  </si>
  <si>
    <t>45 7 01 89999</t>
  </si>
  <si>
    <t>Основное мероприятие Обустройство  контейнерных площадок</t>
  </si>
  <si>
    <t>45 7 02 00000</t>
  </si>
  <si>
    <t>45 7 02 89999</t>
  </si>
  <si>
    <t>41 4 00 00000</t>
  </si>
  <si>
    <t>Мероприятие" Подготовка.переподготовка (повышение квалификации) кадров"</t>
  </si>
  <si>
    <t>41 4 01 00000</t>
  </si>
  <si>
    <t>41 4 01 80190</t>
  </si>
  <si>
    <t xml:space="preserve">Муниципальная программа "Развитие культуры, спорта, молодежной политики" </t>
  </si>
  <si>
    <t>46 0 00 00000</t>
  </si>
  <si>
    <t>46 7 00 00000</t>
  </si>
  <si>
    <t>46 7 01 00000</t>
  </si>
  <si>
    <t>46 7 01 82190</t>
  </si>
  <si>
    <t xml:space="preserve">Муниципальная программа "Развитие культуры, спорта, молодежной политики " </t>
  </si>
  <si>
    <t>Подпрограмма "Молодежная политикая"</t>
  </si>
  <si>
    <t>46 1 00 00000</t>
  </si>
  <si>
    <t>Основное мероприятие содействие включении молодежи в социально-экономическую, общественно- политическую, культурную жизнь</t>
  </si>
  <si>
    <t>46 1 01 00000</t>
  </si>
  <si>
    <t>46 1 01 89999</t>
  </si>
  <si>
    <t>Основное мероприятие Создание условий для временного трудоустройства  детей и молодёжи в возрасте от 14 до 20 лет</t>
  </si>
  <si>
    <t>46 1 02 00000</t>
  </si>
  <si>
    <t>46 1 02 89999</t>
  </si>
  <si>
    <t>46 6 00 00000</t>
  </si>
  <si>
    <t>Основное мероприятие Профилактика наркомании токсикомании и алкоголизма</t>
  </si>
  <si>
    <t>46 6 01 00000</t>
  </si>
  <si>
    <t>46 6 01 89999</t>
  </si>
  <si>
    <t>КУЛЬТУРА И КИНЕМОТОГРАФИЯ</t>
  </si>
  <si>
    <t>Подпрограммы "Организация досуга жителей муниципального образования"</t>
  </si>
  <si>
    <t>46 2 00 00000</t>
  </si>
  <si>
    <t>Основное мероприятие  Обеспечение деятельности досуговых центров</t>
  </si>
  <si>
    <t>46 2 01 00000</t>
  </si>
  <si>
    <t>46 2 01 82110</t>
  </si>
  <si>
    <t xml:space="preserve"> Фонд оплаты труда 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</si>
  <si>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</si>
  <si>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46 2 01 82190</t>
  </si>
  <si>
    <t>112</t>
  </si>
  <si>
    <t>Коммунальные услуги (ГПХ)</t>
  </si>
  <si>
    <t>46 2 01 89999</t>
  </si>
  <si>
    <t>Основное мероприятие организация досуга жителей</t>
  </si>
  <si>
    <t>46 2 02 00000</t>
  </si>
  <si>
    <t>46 2 02 89999</t>
  </si>
  <si>
    <t>прочие расходы</t>
  </si>
  <si>
    <t>7700982190</t>
  </si>
  <si>
    <t>Увеличение стоимости материальных запасов(Прочее)</t>
  </si>
  <si>
    <t>Подпрограмма " Развитие библиотечного дела"</t>
  </si>
  <si>
    <t>46 3 00 00000</t>
  </si>
  <si>
    <t>Основное мероприятие Обеспечение деятельности библиотек</t>
  </si>
  <si>
    <t>46 3 01 00000</t>
  </si>
  <si>
    <t>46 3 01 82110</t>
  </si>
  <si>
    <t>46 3 01 82190</t>
  </si>
  <si>
    <t>Подпрограмма "  "Обеспечение реализации муниципальной программы Развитие культуры, спорта и молодежной политики""</t>
  </si>
  <si>
    <t>46 5 00 00000</t>
  </si>
  <si>
    <t>Основное мероприятие Организация деятельности казённого учреждения</t>
  </si>
  <si>
    <t>46 5 01 00000</t>
  </si>
  <si>
    <t>46 5 01 81110</t>
  </si>
  <si>
    <t>46 5 01 81190</t>
  </si>
  <si>
    <t>46 5 01 89999</t>
  </si>
  <si>
    <t>Муниципальная программа «Эффективное муниципальное управление»</t>
  </si>
  <si>
    <t>41 3 00 00000</t>
  </si>
  <si>
    <t>Мероприятие "Пенсия за выслугу лет муниципальным   служащим "</t>
  </si>
  <si>
    <t>41 3 01 00000</t>
  </si>
  <si>
    <t>41 3 01 88060</t>
  </si>
  <si>
    <t>320</t>
  </si>
  <si>
    <t>Пособия,компенсации и иные социальные выплаты гражданам, кроме публичных  нормативных обязательств</t>
  </si>
  <si>
    <t>321</t>
  </si>
  <si>
    <t>Пенсии, пособия, выплачиваемые работодателями, нанимателями бывшим работникам в денежной форме</t>
  </si>
  <si>
    <t>46 4 00 00000</t>
  </si>
  <si>
    <t>Основное мероприятие создание условий для занятий физической культурой населения муниципального образования</t>
  </si>
  <si>
    <t>46 4 01 00000</t>
  </si>
  <si>
    <t>46 4 01 89999</t>
  </si>
  <si>
    <t>ИТОГО</t>
  </si>
  <si>
    <t>Ассигнования на 2021 год</t>
  </si>
  <si>
    <t>Ассигнования на 2022 год</t>
  </si>
  <si>
    <t>Уточнение плана Текущий год</t>
  </si>
  <si>
    <t>Ассигнования на 2017год</t>
  </si>
  <si>
    <t>Ассигнования на 2019год</t>
  </si>
  <si>
    <t>Ассигнования на 2020год</t>
  </si>
  <si>
    <t>9</t>
  </si>
  <si>
    <t>10</t>
  </si>
  <si>
    <t>41 0 00 0000</t>
  </si>
  <si>
    <t>Увеличение стоимости горюче-смазочных материалов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</si>
  <si>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</si>
  <si>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</si>
  <si>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</si>
  <si>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</si>
  <si>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 муниципального образования </t>
  </si>
  <si>
    <t>42 5 01 89999</t>
  </si>
  <si>
    <t>Основное мероприятие Обеспечение реализации подпрограмма "Ремонт и содержание дорог местного значения"</t>
  </si>
  <si>
    <t>43 1 04 00000</t>
  </si>
  <si>
    <t>Расходы на оплату труда работников муниципальных учреждений, находящихся в ведении  Таргизского МО</t>
  </si>
  <si>
    <t>43 1 04 81100</t>
  </si>
  <si>
    <t>43 1 04 81110</t>
  </si>
  <si>
    <t>43 1 04 81190</t>
  </si>
  <si>
    <t>ДРУГИЕ ВОПРОСЫ В ОБЛАСТИ НАЦИОНАЛЬНОЙ ЭКОНОМИКИ</t>
  </si>
  <si>
    <t>Муниципальная программа "Развитие малого и среднего предпринимательства"</t>
  </si>
  <si>
    <t>44 1 00 00000</t>
  </si>
  <si>
    <t xml:space="preserve">Основное мероприятие Проведение конкурсов среди  субъектов  малого и среднего предпринимательства </t>
  </si>
  <si>
    <t>44 1 01 89999</t>
  </si>
  <si>
    <t>Основное мероприятие Проведение комплекса организационных правовых мероприятий по управлению энергосбережений</t>
  </si>
  <si>
    <t xml:space="preserve">                  "О бюджете Таргизского мкниципального образования </t>
  </si>
  <si>
    <t xml:space="preserve">                     на 2020 год и на плановый период 2021-2022 годов"</t>
  </si>
  <si>
    <t xml:space="preserve">                                           Приложение 10</t>
  </si>
  <si>
    <t xml:space="preserve">                                                                           на 2020 год и на плановый период 2021-2022 годов"</t>
  </si>
  <si>
    <t>ИСТОЧНИКИ ВНУТРЕННЕГО ФИНАНСИРОВАНИЯ ДЕФИЦИТА БЮДЖЕТА ТАРГИЗСКОГО МУНИЦИПАЛЬНОГО ОБРАЗОВАНИЯ  НА 2020 ГОД  И НА ПЛАНОВЫЙ ПЕРИОД 2021-2022 ГОД</t>
  </si>
  <si>
    <t>2020 г.</t>
  </si>
  <si>
    <t>2022 г</t>
  </si>
  <si>
    <t>4400189999</t>
  </si>
  <si>
    <t>44 0 01 00000</t>
  </si>
  <si>
    <t>44 0 01 89999</t>
  </si>
  <si>
    <t>ТАРГИЗСКОГО МУНИЦИПАЛЬНОГО ОБРАЗОВАНИЯ НА 2020 ГОД ( ПО ГЛАВНЫМ РАСПОРЯДИТЕЛЯМ СРЕДСТВ БЮДЖЕТА, РАЗДЕЛАМ, ПОДРАЗДЕЛАМ, ЦЕЛЕВЫМ СТАТЬЯМ ( МУНИЦИПАЛЬНЫМ ПРОГРАММАМ И НЕПРОГРАММНЫМ  НАПРАВЛЕНИЯМ ДЕЯТЕЛЬНОСТИ), ГРУППАМ ВИДОВ РАСХОДОВ КЛАССИФИКАЦИИ РАСХОДОВ БЮДЖЕТА)</t>
  </si>
  <si>
    <t xml:space="preserve">  к Решению Думы от 24.09.2020 года № 114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</si>
  <si>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</si>
  <si>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1 01 02030 01 0000 110</t>
  </si>
  <si>
    <t xml:space="preserve">     к Решению Думы от 24.09.2020 года №114 </t>
  </si>
  <si>
    <t xml:space="preserve">       к Решению Думы от 24.09.2020 года № 114                                             </t>
  </si>
  <si>
    <t xml:space="preserve">    к Решению Думы от 24.09.2020 года № 114</t>
  </si>
  <si>
    <t xml:space="preserve">к Решению Думы от 24.09.2020 года № 114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</si>
</sst>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#,##0.00_ ;\-#,##0.00\ "/>
    <numFmt numFmtId="167" formatCode="#,##0.00_р_."/>
    <numFmt numFmtId="168" formatCode="?"/>
    <numFmt numFmtId="169" formatCode="000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Arial Cyr"/>
      <charset val="204"/>
    </font>
    <font>
      <b/>
      <sz val="12"/>
      <color indexed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0">
    <xf numFmtId="0" fontId="0" fillId="0" borderId="0"/>
    <xf numFmtId="0" fontId="6" fillId="0" borderId="0"/>
    <xf numFmtId="164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9" fillId="0" borderId="0"/>
    <xf numFmtId="164" fontId="18" fillId="0" borderId="0" applyFont="0" applyFill="0" applyBorder="0" applyAlignment="0" applyProtection="0"/>
    <xf numFmtId="0" fontId="25" fillId="0" borderId="0"/>
    <xf numFmtId="0" fontId="1" fillId="0" borderId="0"/>
  </cellStyleXfs>
  <cellXfs count="263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/>
    <xf numFmtId="0" fontId="8" fillId="2" borderId="0" xfId="1" applyFont="1" applyFill="1" applyAlignment="1">
      <alignment horizontal="right"/>
    </xf>
    <xf numFmtId="3" fontId="7" fillId="2" borderId="1" xfId="1" applyNumberFormat="1" applyFont="1" applyFill="1" applyBorder="1" applyAlignment="1" applyProtection="1">
      <alignment horizontal="center" vertical="center" wrapText="1"/>
    </xf>
    <xf numFmtId="3" fontId="8" fillId="2" borderId="1" xfId="1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/>
    <xf numFmtId="0" fontId="8" fillId="2" borderId="0" xfId="1" applyFont="1" applyFill="1" applyAlignment="1"/>
    <xf numFmtId="0" fontId="8" fillId="0" borderId="0" xfId="0" applyFont="1" applyFill="1" applyBorder="1"/>
    <xf numFmtId="165" fontId="8" fillId="0" borderId="0" xfId="2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13" fillId="0" borderId="0" xfId="0" applyNumberFormat="1" applyFont="1" applyFill="1" applyBorder="1" applyAlignment="1">
      <alignment horizontal="right" vertical="top" wrapText="1" readingOrder="1"/>
    </xf>
    <xf numFmtId="0" fontId="12" fillId="0" borderId="2" xfId="0" applyNumberFormat="1" applyFont="1" applyFill="1" applyBorder="1" applyAlignment="1">
      <alignment horizontal="center" vertical="center" readingOrder="1"/>
    </xf>
    <xf numFmtId="0" fontId="12" fillId="3" borderId="2" xfId="0" applyNumberFormat="1" applyFont="1" applyFill="1" applyBorder="1" applyAlignment="1">
      <alignment horizontal="left" vertical="top" wrapText="1" readingOrder="1"/>
    </xf>
    <xf numFmtId="0" fontId="12" fillId="3" borderId="2" xfId="0" applyNumberFormat="1" applyFont="1" applyFill="1" applyBorder="1" applyAlignment="1">
      <alignment horizontal="center" vertical="center" wrapText="1" readingOrder="1"/>
    </xf>
    <xf numFmtId="0" fontId="13" fillId="3" borderId="2" xfId="0" applyNumberFormat="1" applyFont="1" applyFill="1" applyBorder="1" applyAlignment="1">
      <alignment horizontal="left" vertical="top" wrapText="1" readingOrder="1"/>
    </xf>
    <xf numFmtId="0" fontId="13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right"/>
    </xf>
    <xf numFmtId="49" fontId="13" fillId="3" borderId="2" xfId="0" applyNumberFormat="1" applyFont="1" applyFill="1" applyBorder="1" applyAlignment="1">
      <alignment horizontal="center" vertical="center" wrapText="1" readingOrder="1"/>
    </xf>
    <xf numFmtId="49" fontId="8" fillId="0" borderId="0" xfId="2" applyNumberFormat="1" applyFont="1" applyFill="1" applyBorder="1" applyAlignment="1"/>
    <xf numFmtId="49" fontId="8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right" vertical="top" wrapText="1" readingOrder="1"/>
    </xf>
    <xf numFmtId="49" fontId="12" fillId="3" borderId="2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10" fillId="3" borderId="2" xfId="0" applyNumberFormat="1" applyFont="1" applyFill="1" applyBorder="1" applyAlignment="1">
      <alignment horizontal="left" vertical="top" wrapText="1" readingOrder="1"/>
    </xf>
    <xf numFmtId="0" fontId="2" fillId="2" borderId="0" xfId="1" applyFont="1" applyFill="1"/>
    <xf numFmtId="0" fontId="2" fillId="2" borderId="0" xfId="1" applyFont="1" applyFill="1" applyAlignment="1">
      <alignment horizontal="left" vertical="top"/>
    </xf>
    <xf numFmtId="0" fontId="16" fillId="0" borderId="0" xfId="0" applyFont="1"/>
    <xf numFmtId="167" fontId="16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vertical="top" wrapText="1"/>
      <protection locked="0"/>
    </xf>
    <xf numFmtId="3" fontId="3" fillId="2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167" fontId="16" fillId="0" borderId="0" xfId="0" applyNumberFormat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10" fillId="3" borderId="2" xfId="0" applyNumberFormat="1" applyFont="1" applyFill="1" applyBorder="1" applyAlignment="1">
      <alignment horizontal="center" vertical="center" wrapText="1" readingOrder="1"/>
    </xf>
    <xf numFmtId="166" fontId="12" fillId="3" borderId="2" xfId="2" applyNumberFormat="1" applyFont="1" applyFill="1" applyBorder="1" applyAlignment="1">
      <alignment horizontal="right" vertical="center" wrapText="1" readingOrder="1"/>
    </xf>
    <xf numFmtId="166" fontId="13" fillId="3" borderId="2" xfId="2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3" fontId="8" fillId="4" borderId="1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justify" vertical="center" wrapText="1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0" fillId="0" borderId="0" xfId="0" applyAlignment="1">
      <alignment horizontal="right"/>
    </xf>
    <xf numFmtId="0" fontId="8" fillId="5" borderId="0" xfId="0" applyFont="1" applyFill="1"/>
    <xf numFmtId="0" fontId="19" fillId="0" borderId="0" xfId="0" applyFont="1"/>
    <xf numFmtId="49" fontId="8" fillId="4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3" fillId="2" borderId="4" xfId="1" applyFont="1" applyFill="1" applyBorder="1" applyAlignment="1">
      <alignment horizontal="center" vertical="center" wrapText="1"/>
    </xf>
    <xf numFmtId="0" fontId="8" fillId="5" borderId="0" xfId="0" applyFont="1" applyFill="1" applyAlignment="1"/>
    <xf numFmtId="0" fontId="10" fillId="0" borderId="0" xfId="0" applyNumberFormat="1" applyFont="1" applyFill="1" applyBorder="1" applyAlignment="1">
      <alignment horizontal="right" vertical="top" wrapText="1" readingOrder="1"/>
    </xf>
    <xf numFmtId="49" fontId="10" fillId="0" borderId="0" xfId="0" applyNumberFormat="1" applyFont="1" applyFill="1" applyBorder="1" applyAlignment="1">
      <alignment horizontal="right" vertical="top" wrapText="1" readingOrder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left" vertical="top" wrapText="1"/>
      <protection locked="0"/>
    </xf>
    <xf numFmtId="3" fontId="8" fillId="2" borderId="3" xfId="1" applyNumberFormat="1" applyFont="1" applyFill="1" applyBorder="1" applyAlignment="1" applyProtection="1">
      <alignment horizontal="left" vertical="top" wrapText="1" indent="2"/>
      <protection locked="0"/>
    </xf>
    <xf numFmtId="3" fontId="8" fillId="2" borderId="3" xfId="1" applyNumberFormat="1" applyFont="1" applyFill="1" applyBorder="1" applyAlignment="1" applyProtection="1">
      <alignment horizontal="left" vertical="top" wrapText="1" indent="1"/>
      <protection locked="0"/>
    </xf>
    <xf numFmtId="0" fontId="20" fillId="0" borderId="3" xfId="0" applyFont="1" applyBorder="1" applyAlignment="1">
      <alignment horizontal="justify" vertical="top" wrapText="1"/>
    </xf>
    <xf numFmtId="0" fontId="20" fillId="0" borderId="3" xfId="0" applyFont="1" applyBorder="1" applyAlignment="1">
      <alignment wrapText="1"/>
    </xf>
    <xf numFmtId="0" fontId="22" fillId="0" borderId="3" xfId="0" applyFont="1" applyBorder="1" applyAlignment="1">
      <alignment wrapText="1"/>
    </xf>
    <xf numFmtId="3" fontId="8" fillId="2" borderId="3" xfId="0" applyNumberFormat="1" applyFont="1" applyFill="1" applyBorder="1" applyAlignment="1" applyProtection="1">
      <alignment horizontal="left" vertical="top" wrapText="1" indent="1"/>
      <protection locked="0"/>
    </xf>
    <xf numFmtId="0" fontId="21" fillId="5" borderId="3" xfId="0" applyFont="1" applyFill="1" applyBorder="1" applyAlignment="1">
      <alignment horizontal="justify" vertical="top" wrapText="1"/>
    </xf>
    <xf numFmtId="0" fontId="21" fillId="0" borderId="3" xfId="0" applyFont="1" applyBorder="1"/>
    <xf numFmtId="0" fontId="21" fillId="0" borderId="3" xfId="0" applyFont="1" applyBorder="1" applyAlignment="1">
      <alignment horizontal="justify" vertical="top" wrapText="1"/>
    </xf>
    <xf numFmtId="0" fontId="21" fillId="0" borderId="3" xfId="0" applyFont="1" applyBorder="1" applyAlignment="1">
      <alignment wrapText="1"/>
    </xf>
    <xf numFmtId="3" fontId="8" fillId="2" borderId="3" xfId="0" applyNumberFormat="1" applyFont="1" applyFill="1" applyBorder="1" applyAlignment="1" applyProtection="1">
      <alignment horizontal="left" vertical="top" wrapText="1" indent="2"/>
      <protection locked="0"/>
    </xf>
    <xf numFmtId="3" fontId="7" fillId="2" borderId="3" xfId="0" applyNumberFormat="1" applyFont="1" applyFill="1" applyBorder="1" applyAlignment="1" applyProtection="1">
      <alignment horizontal="left" vertical="top" wrapText="1"/>
    </xf>
    <xf numFmtId="3" fontId="8" fillId="2" borderId="3" xfId="0" applyNumberFormat="1" applyFont="1" applyFill="1" applyBorder="1" applyAlignment="1" applyProtection="1">
      <alignment horizontal="left" vertical="top" wrapText="1"/>
      <protection locked="0"/>
    </xf>
    <xf numFmtId="0" fontId="8" fillId="4" borderId="5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justify" vertical="center" wrapText="1"/>
    </xf>
    <xf numFmtId="3" fontId="7" fillId="2" borderId="3" xfId="0" applyNumberFormat="1" applyFont="1" applyFill="1" applyBorder="1" applyAlignment="1" applyProtection="1">
      <alignment horizontal="left" vertical="top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49" fontId="8" fillId="4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1" fontId="7" fillId="4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0" fillId="0" borderId="0" xfId="0" applyFont="1"/>
    <xf numFmtId="0" fontId="8" fillId="0" borderId="1" xfId="0" applyFont="1" applyBorder="1" applyAlignment="1">
      <alignment wrapText="1"/>
    </xf>
    <xf numFmtId="0" fontId="2" fillId="0" borderId="0" xfId="0" applyFont="1" applyAlignment="1"/>
    <xf numFmtId="0" fontId="2" fillId="2" borderId="0" xfId="1" applyFont="1" applyFill="1" applyBorder="1" applyAlignment="1">
      <alignment horizontal="left" wrapText="1"/>
    </xf>
    <xf numFmtId="4" fontId="7" fillId="4" borderId="1" xfId="1" applyNumberFormat="1" applyFont="1" applyFill="1" applyBorder="1" applyAlignment="1">
      <alignment vertical="center"/>
    </xf>
    <xf numFmtId="4" fontId="8" fillId="4" borderId="1" xfId="1" applyNumberFormat="1" applyFont="1" applyFill="1" applyBorder="1" applyAlignment="1">
      <alignment vertical="center"/>
    </xf>
    <xf numFmtId="4" fontId="10" fillId="4" borderId="1" xfId="1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vertical="center"/>
    </xf>
    <xf numFmtId="12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2" fontId="7" fillId="0" borderId="1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justify" vertical="center" wrapText="1"/>
    </xf>
    <xf numFmtId="0" fontId="28" fillId="0" borderId="1" xfId="0" applyFont="1" applyBorder="1" applyAlignment="1">
      <alignment wrapText="1"/>
    </xf>
    <xf numFmtId="0" fontId="27" fillId="0" borderId="5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8" fillId="0" borderId="0" xfId="0" applyFont="1" applyFill="1" applyBorder="1"/>
    <xf numFmtId="166" fontId="10" fillId="3" borderId="2" xfId="2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29" fillId="0" borderId="0" xfId="0" applyFont="1" applyFill="1" applyBorder="1"/>
    <xf numFmtId="49" fontId="29" fillId="0" borderId="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right"/>
    </xf>
    <xf numFmtId="0" fontId="31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24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9" fontId="24" fillId="0" borderId="1" xfId="0" applyNumberFormat="1" applyFont="1" applyFill="1" applyBorder="1" applyAlignment="1">
      <alignment horizontal="left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/>
    </xf>
    <xf numFmtId="49" fontId="7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8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23" fillId="4" borderId="1" xfId="0" applyFont="1" applyFill="1" applyBorder="1" applyAlignment="1">
      <alignment vertical="top" wrapText="1"/>
    </xf>
    <xf numFmtId="0" fontId="17" fillId="4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vertical="top" wrapText="1"/>
    </xf>
    <xf numFmtId="168" fontId="31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8" fillId="0" borderId="1" xfId="0" applyFont="1" applyBorder="1"/>
    <xf numFmtId="4" fontId="7" fillId="4" borderId="1" xfId="0" applyNumberFormat="1" applyFont="1" applyFill="1" applyBorder="1" applyAlignment="1">
      <alignment vertical="top" wrapText="1"/>
    </xf>
    <xf numFmtId="0" fontId="8" fillId="0" borderId="0" xfId="0" applyFont="1" applyFill="1" applyBorder="1"/>
    <xf numFmtId="0" fontId="3" fillId="2" borderId="1" xfId="1" applyFont="1" applyFill="1" applyBorder="1" applyAlignment="1">
      <alignment horizontal="center" vertical="center" wrapText="1"/>
    </xf>
    <xf numFmtId="0" fontId="29" fillId="2" borderId="0" xfId="1" applyFont="1" applyFill="1" applyAlignment="1"/>
    <xf numFmtId="49" fontId="7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49" fontId="32" fillId="4" borderId="1" xfId="0" applyNumberFormat="1" applyFont="1" applyFill="1" applyBorder="1" applyAlignment="1">
      <alignment horizontal="center" vertical="center" wrapText="1"/>
    </xf>
    <xf numFmtId="49" fontId="32" fillId="4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vertical="top" wrapText="1"/>
    </xf>
    <xf numFmtId="49" fontId="32" fillId="4" borderId="1" xfId="0" applyNumberFormat="1" applyFont="1" applyFill="1" applyBorder="1" applyAlignment="1">
      <alignment horizontal="center" vertical="top" wrapText="1"/>
    </xf>
    <xf numFmtId="4" fontId="32" fillId="4" borderId="1" xfId="0" applyNumberFormat="1" applyFont="1" applyFill="1" applyBorder="1" applyAlignment="1">
      <alignment horizontal="right" vertical="center"/>
    </xf>
    <xf numFmtId="49" fontId="32" fillId="4" borderId="1" xfId="0" applyNumberFormat="1" applyFont="1" applyFill="1" applyBorder="1" applyAlignment="1">
      <alignment horizontal="left" vertical="top" wrapText="1"/>
    </xf>
    <xf numFmtId="4" fontId="32" fillId="4" borderId="1" xfId="0" applyNumberFormat="1" applyFont="1" applyFill="1" applyBorder="1" applyAlignment="1">
      <alignment horizontal="right" vertical="top" wrapText="1"/>
    </xf>
    <xf numFmtId="0" fontId="32" fillId="4" borderId="1" xfId="0" applyFont="1" applyFill="1" applyBorder="1" applyAlignment="1">
      <alignment vertical="top" wrapText="1"/>
    </xf>
    <xf numFmtId="0" fontId="33" fillId="4" borderId="1" xfId="0" applyFont="1" applyFill="1" applyBorder="1" applyAlignment="1">
      <alignment vertical="top" wrapText="1"/>
    </xf>
    <xf numFmtId="49" fontId="33" fillId="4" borderId="1" xfId="0" applyNumberFormat="1" applyFont="1" applyFill="1" applyBorder="1" applyAlignment="1">
      <alignment horizontal="center" vertical="top" wrapText="1"/>
    </xf>
    <xf numFmtId="4" fontId="33" fillId="4" borderId="1" xfId="0" applyNumberFormat="1" applyFont="1" applyFill="1" applyBorder="1" applyAlignment="1">
      <alignment horizontal="right" vertical="top" wrapText="1"/>
    </xf>
    <xf numFmtId="49" fontId="33" fillId="4" borderId="1" xfId="0" applyNumberFormat="1" applyFont="1" applyFill="1" applyBorder="1" applyAlignment="1">
      <alignment horizontal="left" vertical="top" wrapText="1"/>
    </xf>
    <xf numFmtId="49" fontId="33" fillId="4" borderId="1" xfId="0" applyNumberFormat="1" applyFont="1" applyFill="1" applyBorder="1" applyAlignment="1">
      <alignment horizontal="left" vertical="center" wrapText="1"/>
    </xf>
    <xf numFmtId="49" fontId="33" fillId="4" borderId="1" xfId="0" applyNumberFormat="1" applyFont="1" applyFill="1" applyBorder="1" applyAlignment="1">
      <alignment horizontal="center" vertical="center" wrapText="1"/>
    </xf>
    <xf numFmtId="43" fontId="33" fillId="4" borderId="1" xfId="2" applyNumberFormat="1" applyFont="1" applyFill="1" applyBorder="1" applyAlignment="1">
      <alignment horizontal="center" vertical="center" wrapText="1"/>
    </xf>
    <xf numFmtId="0" fontId="34" fillId="4" borderId="1" xfId="0" applyFont="1" applyFill="1" applyBorder="1"/>
    <xf numFmtId="0" fontId="34" fillId="4" borderId="1" xfId="0" applyFont="1" applyFill="1" applyBorder="1" applyAlignment="1">
      <alignment wrapText="1"/>
    </xf>
    <xf numFmtId="0" fontId="35" fillId="4" borderId="1" xfId="0" applyFont="1" applyFill="1" applyBorder="1"/>
    <xf numFmtId="0" fontId="35" fillId="4" borderId="1" xfId="0" applyFont="1" applyFill="1" applyBorder="1" applyAlignment="1">
      <alignment wrapText="1"/>
    </xf>
    <xf numFmtId="49" fontId="32" fillId="4" borderId="1" xfId="0" applyNumberFormat="1" applyFont="1" applyFill="1" applyBorder="1" applyAlignment="1">
      <alignment horizontal="left" vertical="center" wrapText="1"/>
    </xf>
    <xf numFmtId="0" fontId="27" fillId="4" borderId="1" xfId="0" applyFont="1" applyFill="1" applyBorder="1"/>
    <xf numFmtId="0" fontId="33" fillId="4" borderId="1" xfId="0" applyFont="1" applyFill="1" applyBorder="1" applyAlignment="1">
      <alignment horizontal="left" vertical="center" wrapText="1"/>
    </xf>
    <xf numFmtId="0" fontId="33" fillId="4" borderId="1" xfId="0" applyFont="1" applyFill="1" applyBorder="1" applyAlignment="1">
      <alignment wrapText="1"/>
    </xf>
    <xf numFmtId="49" fontId="33" fillId="6" borderId="1" xfId="0" applyNumberFormat="1" applyFont="1" applyFill="1" applyBorder="1" applyAlignment="1">
      <alignment horizontal="left" vertical="top" wrapText="1" shrinkToFit="1"/>
    </xf>
    <xf numFmtId="0" fontId="33" fillId="4" borderId="1" xfId="0" applyFont="1" applyFill="1" applyBorder="1" applyAlignment="1">
      <alignment horizontal="justify" vertical="center" wrapText="1"/>
    </xf>
    <xf numFmtId="0" fontId="32" fillId="4" borderId="1" xfId="0" applyFont="1" applyFill="1" applyBorder="1" applyAlignment="1">
      <alignment wrapText="1"/>
    </xf>
    <xf numFmtId="49" fontId="33" fillId="4" borderId="1" xfId="0" applyNumberFormat="1" applyFont="1" applyFill="1" applyBorder="1" applyAlignment="1">
      <alignment wrapText="1"/>
    </xf>
    <xf numFmtId="0" fontId="32" fillId="4" borderId="1" xfId="0" applyFont="1" applyFill="1" applyBorder="1" applyAlignment="1">
      <alignment horizontal="left" wrapText="1"/>
    </xf>
    <xf numFmtId="169" fontId="32" fillId="4" borderId="1" xfId="0" applyNumberFormat="1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horizontal="right" vertical="top" wrapText="1"/>
    </xf>
    <xf numFmtId="49" fontId="32" fillId="6" borderId="1" xfId="0" applyNumberFormat="1" applyFont="1" applyFill="1" applyBorder="1" applyAlignment="1">
      <alignment horizontal="left" vertical="top" wrapText="1" shrinkToFit="1"/>
    </xf>
    <xf numFmtId="0" fontId="32" fillId="4" borderId="1" xfId="0" applyFont="1" applyFill="1" applyBorder="1" applyAlignment="1">
      <alignment horizontal="left" vertical="center" wrapText="1"/>
    </xf>
    <xf numFmtId="2" fontId="32" fillId="4" borderId="1" xfId="0" applyNumberFormat="1" applyFont="1" applyFill="1" applyBorder="1" applyAlignment="1">
      <alignment horizontal="right" vertical="top" wrapText="1"/>
    </xf>
    <xf numFmtId="0" fontId="38" fillId="4" borderId="1" xfId="0" applyFont="1" applyFill="1" applyBorder="1" applyAlignment="1">
      <alignment wrapText="1"/>
    </xf>
    <xf numFmtId="0" fontId="33" fillId="4" borderId="1" xfId="0" applyFont="1" applyFill="1" applyBorder="1" applyAlignment="1">
      <alignment horizontal="left" wrapText="1"/>
    </xf>
    <xf numFmtId="0" fontId="35" fillId="4" borderId="1" xfId="0" applyFont="1" applyFill="1" applyBorder="1" applyAlignment="1">
      <alignment vertical="top" wrapText="1"/>
    </xf>
    <xf numFmtId="0" fontId="39" fillId="4" borderId="1" xfId="0" applyFont="1" applyFill="1" applyBorder="1" applyAlignment="1">
      <alignment vertical="top" wrapText="1"/>
    </xf>
    <xf numFmtId="169" fontId="33" fillId="4" borderId="1" xfId="0" applyNumberFormat="1" applyFont="1" applyFill="1" applyBorder="1" applyAlignment="1">
      <alignment horizontal="center" vertical="center"/>
    </xf>
    <xf numFmtId="49" fontId="35" fillId="4" borderId="1" xfId="0" applyNumberFormat="1" applyFont="1" applyFill="1" applyBorder="1" applyAlignment="1">
      <alignment horizontal="left" vertical="center" wrapText="1"/>
    </xf>
    <xf numFmtId="49" fontId="40" fillId="4" borderId="1" xfId="0" applyNumberFormat="1" applyFont="1" applyFill="1" applyBorder="1" applyAlignment="1">
      <alignment horizontal="left" vertical="top" wrapText="1"/>
    </xf>
    <xf numFmtId="49" fontId="41" fillId="4" borderId="1" xfId="0" applyNumberFormat="1" applyFont="1" applyFill="1" applyBorder="1" applyAlignment="1">
      <alignment horizontal="center" vertical="top" wrapText="1"/>
    </xf>
    <xf numFmtId="49" fontId="40" fillId="4" borderId="1" xfId="0" applyNumberFormat="1" applyFont="1" applyFill="1" applyBorder="1" applyAlignment="1">
      <alignment horizontal="center" vertical="top" wrapText="1"/>
    </xf>
    <xf numFmtId="4" fontId="41" fillId="4" borderId="1" xfId="0" applyNumberFormat="1" applyFont="1" applyFill="1" applyBorder="1" applyAlignment="1">
      <alignment horizontal="right" vertical="top" wrapText="1"/>
    </xf>
    <xf numFmtId="49" fontId="42" fillId="4" borderId="1" xfId="0" applyNumberFormat="1" applyFont="1" applyFill="1" applyBorder="1" applyAlignment="1">
      <alignment horizontal="center" vertical="top" wrapText="1"/>
    </xf>
    <xf numFmtId="0" fontId="34" fillId="4" borderId="1" xfId="0" applyFont="1" applyFill="1" applyBorder="1" applyAlignment="1">
      <alignment horizontal="left" wrapText="1"/>
    </xf>
    <xf numFmtId="0" fontId="33" fillId="4" borderId="1" xfId="0" applyFont="1" applyFill="1" applyBorder="1" applyAlignment="1">
      <alignment vertical="center" wrapText="1"/>
    </xf>
    <xf numFmtId="49" fontId="32" fillId="4" borderId="1" xfId="0" applyNumberFormat="1" applyFont="1" applyFill="1" applyBorder="1" applyAlignment="1">
      <alignment horizontal="center" wrapText="1"/>
    </xf>
    <xf numFmtId="49" fontId="32" fillId="4" borderId="1" xfId="0" applyNumberFormat="1" applyFont="1" applyFill="1" applyBorder="1" applyAlignment="1">
      <alignment horizontal="center"/>
    </xf>
    <xf numFmtId="4" fontId="32" fillId="4" borderId="1" xfId="0" applyNumberFormat="1" applyFont="1" applyFill="1" applyBorder="1" applyAlignment="1">
      <alignment horizontal="right" wrapText="1"/>
    </xf>
    <xf numFmtId="49" fontId="43" fillId="4" borderId="1" xfId="0" applyNumberFormat="1" applyFont="1" applyFill="1" applyBorder="1" applyAlignment="1">
      <alignment horizontal="center" vertical="center"/>
    </xf>
    <xf numFmtId="4" fontId="45" fillId="4" borderId="1" xfId="0" applyNumberFormat="1" applyFont="1" applyFill="1" applyBorder="1" applyAlignment="1">
      <alignment horizontal="right" vertical="top" wrapText="1"/>
    </xf>
    <xf numFmtId="4" fontId="46" fillId="4" borderId="1" xfId="0" applyNumberFormat="1" applyFont="1" applyFill="1" applyBorder="1" applyAlignment="1">
      <alignment horizontal="right" vertical="top" wrapText="1"/>
    </xf>
    <xf numFmtId="4" fontId="44" fillId="4" borderId="1" xfId="0" applyNumberFormat="1" applyFont="1" applyFill="1" applyBorder="1" applyAlignment="1">
      <alignment horizontal="right" vertical="top" wrapText="1"/>
    </xf>
    <xf numFmtId="43" fontId="33" fillId="4" borderId="1" xfId="2" applyNumberFormat="1" applyFont="1" applyFill="1" applyBorder="1" applyAlignment="1">
      <alignment horizontal="right" vertical="top" wrapText="1"/>
    </xf>
    <xf numFmtId="4" fontId="33" fillId="4" borderId="1" xfId="2" applyNumberFormat="1" applyFont="1" applyFill="1" applyBorder="1" applyAlignment="1">
      <alignment horizontal="right" vertical="top" wrapText="1"/>
    </xf>
    <xf numFmtId="43" fontId="32" fillId="4" borderId="1" xfId="2" applyNumberFormat="1" applyFont="1" applyFill="1" applyBorder="1" applyAlignment="1">
      <alignment horizontal="center" vertical="center" wrapText="1"/>
    </xf>
    <xf numFmtId="4" fontId="32" fillId="4" borderId="1" xfId="2" applyNumberFormat="1" applyFont="1" applyFill="1" applyBorder="1" applyAlignment="1">
      <alignment horizontal="right" vertical="top" wrapText="1"/>
    </xf>
    <xf numFmtId="4" fontId="43" fillId="4" borderId="1" xfId="0" applyNumberFormat="1" applyFont="1" applyFill="1" applyBorder="1" applyAlignment="1">
      <alignment horizontal="right" vertical="top" wrapText="1"/>
    </xf>
    <xf numFmtId="4" fontId="47" fillId="4" borderId="1" xfId="0" applyNumberFormat="1" applyFont="1" applyFill="1" applyBorder="1" applyAlignment="1">
      <alignment horizontal="right" vertical="top" wrapText="1"/>
    </xf>
    <xf numFmtId="4" fontId="48" fillId="4" borderId="1" xfId="0" applyNumberFormat="1" applyFont="1" applyFill="1" applyBorder="1" applyAlignment="1">
      <alignment horizontal="right" vertical="top" wrapText="1"/>
    </xf>
    <xf numFmtId="2" fontId="44" fillId="4" borderId="1" xfId="0" applyNumberFormat="1" applyFont="1" applyFill="1" applyBorder="1" applyAlignment="1">
      <alignment horizontal="right" vertical="top" wrapText="1"/>
    </xf>
    <xf numFmtId="2" fontId="43" fillId="4" borderId="1" xfId="0" applyNumberFormat="1" applyFont="1" applyFill="1" applyBorder="1" applyAlignment="1">
      <alignment horizontal="right" vertical="top" wrapText="1"/>
    </xf>
    <xf numFmtId="49" fontId="32" fillId="4" borderId="3" xfId="0" applyNumberFormat="1" applyFont="1" applyFill="1" applyBorder="1" applyAlignment="1">
      <alignment wrapText="1"/>
    </xf>
    <xf numFmtId="49" fontId="39" fillId="4" borderId="1" xfId="0" applyNumberFormat="1" applyFont="1" applyFill="1" applyBorder="1" applyAlignment="1">
      <alignment horizontal="center" vertical="center"/>
    </xf>
    <xf numFmtId="0" fontId="32" fillId="4" borderId="0" xfId="0" applyFont="1" applyFill="1" applyAlignment="1">
      <alignment wrapText="1"/>
    </xf>
    <xf numFmtId="49" fontId="35" fillId="4" borderId="1" xfId="0" applyNumberFormat="1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left" wrapText="1"/>
    </xf>
    <xf numFmtId="4" fontId="43" fillId="4" borderId="1" xfId="0" applyNumberFormat="1" applyFont="1" applyFill="1" applyBorder="1" applyAlignment="1">
      <alignment horizontal="right" wrapText="1"/>
    </xf>
    <xf numFmtId="4" fontId="49" fillId="4" borderId="1" xfId="0" applyNumberFormat="1" applyFont="1" applyFill="1" applyBorder="1" applyAlignment="1">
      <alignment horizontal="right" vertical="top" wrapText="1"/>
    </xf>
    <xf numFmtId="4" fontId="50" fillId="4" borderId="1" xfId="0" applyNumberFormat="1" applyFont="1" applyFill="1" applyBorder="1" applyAlignment="1">
      <alignment horizontal="right" vertical="top" wrapText="1"/>
    </xf>
    <xf numFmtId="0" fontId="33" fillId="4" borderId="1" xfId="0" applyNumberFormat="1" applyFont="1" applyFill="1" applyBorder="1" applyAlignment="1">
      <alignment horizontal="left" vertical="top" wrapText="1"/>
    </xf>
    <xf numFmtId="2" fontId="33" fillId="4" borderId="1" xfId="0" applyNumberFormat="1" applyFont="1" applyFill="1" applyBorder="1" applyAlignment="1">
      <alignment horizontal="left" vertical="center" wrapText="1"/>
    </xf>
    <xf numFmtId="4" fontId="51" fillId="4" borderId="1" xfId="0" applyNumberFormat="1" applyFont="1" applyFill="1" applyBorder="1" applyAlignment="1">
      <alignment horizontal="right" vertical="top" wrapText="1"/>
    </xf>
    <xf numFmtId="49" fontId="33" fillId="4" borderId="3" xfId="0" applyNumberFormat="1" applyFont="1" applyFill="1" applyBorder="1" applyAlignment="1">
      <alignment wrapText="1"/>
    </xf>
    <xf numFmtId="4" fontId="8" fillId="7" borderId="1" xfId="1" applyNumberFormat="1" applyFont="1" applyFill="1" applyBorder="1" applyAlignment="1">
      <alignment vertical="center"/>
    </xf>
    <xf numFmtId="4" fontId="8" fillId="7" borderId="1" xfId="0" applyNumberFormat="1" applyFont="1" applyFill="1" applyBorder="1" applyAlignment="1">
      <alignment vertical="center"/>
    </xf>
    <xf numFmtId="0" fontId="7" fillId="2" borderId="0" xfId="1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8" fillId="5" borderId="0" xfId="0" applyFont="1" applyFill="1" applyAlignment="1">
      <alignment horizontal="right"/>
    </xf>
    <xf numFmtId="165" fontId="8" fillId="0" borderId="0" xfId="2" applyNumberFormat="1" applyFont="1" applyFill="1" applyBorder="1" applyAlignment="1">
      <alignment horizontal="center"/>
    </xf>
    <xf numFmtId="49" fontId="8" fillId="0" borderId="0" xfId="2" applyNumberFormat="1" applyFont="1" applyFill="1" applyBorder="1" applyAlignment="1">
      <alignment horizontal="left"/>
    </xf>
    <xf numFmtId="0" fontId="7" fillId="0" borderId="1" xfId="0" applyFont="1" applyBorder="1" applyAlignment="1">
      <alignment vertical="top" wrapText="1"/>
    </xf>
    <xf numFmtId="49" fontId="8" fillId="0" borderId="0" xfId="2" applyNumberFormat="1" applyFont="1" applyFill="1" applyBorder="1" applyAlignment="1"/>
    <xf numFmtId="49" fontId="32" fillId="4" borderId="1" xfId="0" applyNumberFormat="1" applyFont="1" applyFill="1" applyBorder="1" applyAlignment="1">
      <alignment horizontal="center" vertical="center" wrapText="1"/>
    </xf>
    <xf numFmtId="49" fontId="33" fillId="4" borderId="1" xfId="0" applyNumberFormat="1" applyFont="1" applyFill="1" applyBorder="1" applyAlignment="1">
      <alignment horizontal="center" vertical="center" wrapText="1"/>
    </xf>
    <xf numFmtId="49" fontId="43" fillId="4" borderId="1" xfId="0" applyNumberFormat="1" applyFont="1" applyFill="1" applyBorder="1" applyAlignment="1">
      <alignment horizontal="center" vertical="center" wrapText="1"/>
    </xf>
    <xf numFmtId="49" fontId="44" fillId="4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/>
    </xf>
  </cellXfs>
  <cellStyles count="10">
    <cellStyle name="Normal" xfId="6"/>
    <cellStyle name="Обычный" xfId="0" builtinId="0"/>
    <cellStyle name="Обычный 2" xfId="1"/>
    <cellStyle name="Обычный 2 2" xfId="8"/>
    <cellStyle name="Обычный 3" xfId="4"/>
    <cellStyle name="Обычный 4" xfId="9"/>
    <cellStyle name="Финансовый" xfId="2" builtinId="3"/>
    <cellStyle name="Финансовый 2" xfId="3"/>
    <cellStyle name="Финансовый 3" xfId="5"/>
    <cellStyle name="Финансовый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opLeftCell="A31" workbookViewId="0">
      <selection activeCell="C45" sqref="C45"/>
    </sheetView>
  </sheetViews>
  <sheetFormatPr defaultRowHeight="15.75" x14ac:dyDescent="0.25"/>
  <cols>
    <col min="1" max="1" width="58" style="8" customWidth="1"/>
    <col min="2" max="2" width="28.42578125" style="8" customWidth="1"/>
    <col min="3" max="3" width="16" style="8" customWidth="1"/>
  </cols>
  <sheetData>
    <row r="1" spans="1:4" x14ac:dyDescent="0.25">
      <c r="B1" s="9" t="s">
        <v>202</v>
      </c>
    </row>
    <row r="2" spans="1:4" x14ac:dyDescent="0.25">
      <c r="B2" s="8" t="s">
        <v>700</v>
      </c>
    </row>
    <row r="3" spans="1:4" x14ac:dyDescent="0.25">
      <c r="A3" s="8" t="s">
        <v>194</v>
      </c>
      <c r="B3" s="9"/>
      <c r="D3" s="55"/>
    </row>
    <row r="4" spans="1:4" x14ac:dyDescent="0.25">
      <c r="A4" s="8" t="s">
        <v>222</v>
      </c>
      <c r="B4" s="9"/>
      <c r="D4" s="55"/>
    </row>
    <row r="5" spans="1:4" ht="37.5" customHeight="1" x14ac:dyDescent="0.25">
      <c r="A5" s="246" t="s">
        <v>206</v>
      </c>
      <c r="B5" s="246"/>
      <c r="C5" s="246"/>
    </row>
    <row r="6" spans="1:4" ht="15.75" customHeight="1" x14ac:dyDescent="0.25">
      <c r="A6" s="246"/>
      <c r="B6" s="246"/>
      <c r="C6" s="246"/>
    </row>
    <row r="7" spans="1:4" x14ac:dyDescent="0.25">
      <c r="C7" s="3" t="s">
        <v>85</v>
      </c>
    </row>
    <row r="8" spans="1:4" ht="47.25" x14ac:dyDescent="0.25">
      <c r="A8" s="73" t="s">
        <v>2</v>
      </c>
      <c r="B8" s="74" t="s">
        <v>0</v>
      </c>
      <c r="C8" s="97" t="s">
        <v>199</v>
      </c>
    </row>
    <row r="9" spans="1:4" x14ac:dyDescent="0.25">
      <c r="A9" s="75" t="s">
        <v>3</v>
      </c>
      <c r="B9" s="4" t="s">
        <v>18</v>
      </c>
      <c r="C9" s="103">
        <f>C11+C14+C20+C23+C31</f>
        <v>2398156.2000000002</v>
      </c>
    </row>
    <row r="10" spans="1:4" x14ac:dyDescent="0.25">
      <c r="A10" s="75" t="s">
        <v>4</v>
      </c>
      <c r="B10" s="4" t="s">
        <v>19</v>
      </c>
      <c r="C10" s="103">
        <f>C11</f>
        <v>940500</v>
      </c>
    </row>
    <row r="11" spans="1:4" x14ac:dyDescent="0.25">
      <c r="A11" s="77" t="s">
        <v>5</v>
      </c>
      <c r="B11" s="5" t="s">
        <v>20</v>
      </c>
      <c r="C11" s="104">
        <f>C12+C13</f>
        <v>940500</v>
      </c>
    </row>
    <row r="12" spans="1:4" ht="97.5" x14ac:dyDescent="0.25">
      <c r="A12" s="76" t="s">
        <v>6</v>
      </c>
      <c r="B12" s="5" t="s">
        <v>21</v>
      </c>
      <c r="C12" s="244">
        <v>940000</v>
      </c>
    </row>
    <row r="13" spans="1:4" s="55" customFormat="1" ht="63" x14ac:dyDescent="0.25">
      <c r="A13" s="76" t="s">
        <v>701</v>
      </c>
      <c r="B13" s="5" t="s">
        <v>702</v>
      </c>
      <c r="C13" s="244">
        <v>500</v>
      </c>
    </row>
    <row r="14" spans="1:4" ht="47.25" x14ac:dyDescent="0.25">
      <c r="A14" s="75" t="s">
        <v>7</v>
      </c>
      <c r="B14" s="4" t="s">
        <v>37</v>
      </c>
      <c r="C14" s="103">
        <f>C15</f>
        <v>1272656.2000000002</v>
      </c>
    </row>
    <row r="15" spans="1:4" ht="31.5" x14ac:dyDescent="0.25">
      <c r="A15" s="77" t="s">
        <v>8</v>
      </c>
      <c r="B15" s="54" t="s">
        <v>143</v>
      </c>
      <c r="C15" s="104">
        <f>C16+C17+C18+C19</f>
        <v>1272656.2000000002</v>
      </c>
    </row>
    <row r="16" spans="1:4" ht="94.5" x14ac:dyDescent="0.25">
      <c r="A16" s="78" t="s">
        <v>144</v>
      </c>
      <c r="B16" s="54" t="s">
        <v>139</v>
      </c>
      <c r="C16" s="105">
        <v>583175.54</v>
      </c>
    </row>
    <row r="17" spans="1:3" ht="110.25" x14ac:dyDescent="0.25">
      <c r="A17" s="79" t="s">
        <v>145</v>
      </c>
      <c r="B17" s="54" t="s">
        <v>140</v>
      </c>
      <c r="C17" s="105">
        <v>3003.85</v>
      </c>
    </row>
    <row r="18" spans="1:3" ht="94.5" x14ac:dyDescent="0.25">
      <c r="A18" s="79" t="s">
        <v>146</v>
      </c>
      <c r="B18" s="54" t="s">
        <v>141</v>
      </c>
      <c r="C18" s="105">
        <v>761736.81</v>
      </c>
    </row>
    <row r="19" spans="1:3" ht="94.5" x14ac:dyDescent="0.25">
      <c r="A19" s="78" t="s">
        <v>147</v>
      </c>
      <c r="B19" s="54" t="s">
        <v>142</v>
      </c>
      <c r="C19" s="105">
        <v>-75260</v>
      </c>
    </row>
    <row r="20" spans="1:3" x14ac:dyDescent="0.25">
      <c r="A20" s="75" t="s">
        <v>9</v>
      </c>
      <c r="B20" s="4" t="s">
        <v>22</v>
      </c>
      <c r="C20" s="103">
        <f>C21</f>
        <v>16500</v>
      </c>
    </row>
    <row r="21" spans="1:3" x14ac:dyDescent="0.25">
      <c r="A21" s="77" t="s">
        <v>24</v>
      </c>
      <c r="B21" s="5" t="s">
        <v>23</v>
      </c>
      <c r="C21" s="104">
        <f>C22</f>
        <v>16500</v>
      </c>
    </row>
    <row r="22" spans="1:3" x14ac:dyDescent="0.25">
      <c r="A22" s="76" t="s">
        <v>24</v>
      </c>
      <c r="B22" s="5" t="s">
        <v>25</v>
      </c>
      <c r="C22" s="104">
        <v>16500</v>
      </c>
    </row>
    <row r="23" spans="1:3" x14ac:dyDescent="0.25">
      <c r="A23" s="75" t="s">
        <v>10</v>
      </c>
      <c r="B23" s="4" t="s">
        <v>27</v>
      </c>
      <c r="C23" s="103">
        <f>C24+C26</f>
        <v>128500</v>
      </c>
    </row>
    <row r="24" spans="1:3" x14ac:dyDescent="0.25">
      <c r="A24" s="77" t="s">
        <v>26</v>
      </c>
      <c r="B24" s="5" t="s">
        <v>28</v>
      </c>
      <c r="C24" s="104">
        <f>C25</f>
        <v>21500</v>
      </c>
    </row>
    <row r="25" spans="1:3" ht="49.5" x14ac:dyDescent="0.25">
      <c r="A25" s="80" t="s">
        <v>149</v>
      </c>
      <c r="B25" s="5" t="s">
        <v>29</v>
      </c>
      <c r="C25" s="244">
        <v>21500</v>
      </c>
    </row>
    <row r="26" spans="1:3" x14ac:dyDescent="0.25">
      <c r="A26" s="81" t="s">
        <v>30</v>
      </c>
      <c r="B26" s="5" t="s">
        <v>31</v>
      </c>
      <c r="C26" s="106">
        <f>C27+C29</f>
        <v>107000</v>
      </c>
    </row>
    <row r="27" spans="1:3" s="55" customFormat="1" ht="16.5" x14ac:dyDescent="0.25">
      <c r="A27" s="82" t="s">
        <v>148</v>
      </c>
      <c r="B27" s="56" t="s">
        <v>184</v>
      </c>
      <c r="C27" s="106">
        <f>C28</f>
        <v>92000</v>
      </c>
    </row>
    <row r="28" spans="1:3" s="55" customFormat="1" ht="49.5" x14ac:dyDescent="0.25">
      <c r="A28" s="80" t="s">
        <v>150</v>
      </c>
      <c r="B28" s="56" t="s">
        <v>159</v>
      </c>
      <c r="C28" s="245">
        <v>92000</v>
      </c>
    </row>
    <row r="29" spans="1:3" s="55" customFormat="1" ht="16.5" x14ac:dyDescent="0.25">
      <c r="A29" s="83" t="s">
        <v>154</v>
      </c>
      <c r="B29" s="56" t="s">
        <v>152</v>
      </c>
      <c r="C29" s="106">
        <f>C30</f>
        <v>15000</v>
      </c>
    </row>
    <row r="30" spans="1:3" ht="49.5" x14ac:dyDescent="0.25">
      <c r="A30" s="84" t="s">
        <v>151</v>
      </c>
      <c r="B30" s="56" t="s">
        <v>153</v>
      </c>
      <c r="C30" s="245">
        <v>15000</v>
      </c>
    </row>
    <row r="31" spans="1:3" ht="38.25" customHeight="1" x14ac:dyDescent="0.25">
      <c r="A31" s="75" t="s">
        <v>11</v>
      </c>
      <c r="B31" s="4" t="s">
        <v>32</v>
      </c>
      <c r="C31" s="103">
        <f>C32</f>
        <v>40000</v>
      </c>
    </row>
    <row r="32" spans="1:3" x14ac:dyDescent="0.25">
      <c r="A32" s="81" t="s">
        <v>12</v>
      </c>
      <c r="B32" s="6" t="s">
        <v>33</v>
      </c>
      <c r="C32" s="106">
        <f>C33</f>
        <v>40000</v>
      </c>
    </row>
    <row r="33" spans="1:3" x14ac:dyDescent="0.25">
      <c r="A33" s="86" t="s">
        <v>13</v>
      </c>
      <c r="B33" s="6" t="s">
        <v>34</v>
      </c>
      <c r="C33" s="106">
        <f>C34</f>
        <v>40000</v>
      </c>
    </row>
    <row r="34" spans="1:3" ht="33" x14ac:dyDescent="0.25">
      <c r="A34" s="85" t="s">
        <v>155</v>
      </c>
      <c r="B34" s="6" t="s">
        <v>1</v>
      </c>
      <c r="C34" s="106">
        <v>40000</v>
      </c>
    </row>
    <row r="35" spans="1:3" x14ac:dyDescent="0.25">
      <c r="A35" s="87" t="s">
        <v>14</v>
      </c>
      <c r="B35" s="7" t="s">
        <v>35</v>
      </c>
      <c r="C35" s="107">
        <f>C36</f>
        <v>13742100</v>
      </c>
    </row>
    <row r="36" spans="1:3" ht="47.25" x14ac:dyDescent="0.25">
      <c r="A36" s="88" t="s">
        <v>15</v>
      </c>
      <c r="B36" s="6" t="s">
        <v>36</v>
      </c>
      <c r="C36" s="106">
        <f>C37+C43+C48+C40</f>
        <v>13742100</v>
      </c>
    </row>
    <row r="37" spans="1:3" ht="31.5" x14ac:dyDescent="0.25">
      <c r="A37" s="112" t="s">
        <v>188</v>
      </c>
      <c r="B37" s="109" t="s">
        <v>207</v>
      </c>
      <c r="C37" s="107">
        <f>C38</f>
        <v>12839900</v>
      </c>
    </row>
    <row r="38" spans="1:3" x14ac:dyDescent="0.25">
      <c r="A38" s="89" t="s">
        <v>16</v>
      </c>
      <c r="B38" s="60" t="s">
        <v>208</v>
      </c>
      <c r="C38" s="106">
        <f>C39</f>
        <v>12839900</v>
      </c>
    </row>
    <row r="39" spans="1:3" ht="33" x14ac:dyDescent="0.25">
      <c r="A39" s="85" t="s">
        <v>156</v>
      </c>
      <c r="B39" s="60" t="s">
        <v>209</v>
      </c>
      <c r="C39" s="245">
        <v>12839900</v>
      </c>
    </row>
    <row r="40" spans="1:3" s="55" customFormat="1" ht="30.75" customHeight="1" x14ac:dyDescent="0.25">
      <c r="A40" s="113" t="s">
        <v>217</v>
      </c>
      <c r="B40" s="111" t="s">
        <v>218</v>
      </c>
      <c r="C40" s="107">
        <f>C41</f>
        <v>767400</v>
      </c>
    </row>
    <row r="41" spans="1:3" s="55" customFormat="1" ht="30.75" customHeight="1" x14ac:dyDescent="0.25">
      <c r="A41" s="57" t="s">
        <v>219</v>
      </c>
      <c r="B41" s="108" t="s">
        <v>220</v>
      </c>
      <c r="C41" s="106">
        <f>C42</f>
        <v>767400</v>
      </c>
    </row>
    <row r="42" spans="1:3" s="55" customFormat="1" ht="30.75" customHeight="1" x14ac:dyDescent="0.25">
      <c r="A42" s="57" t="s">
        <v>157</v>
      </c>
      <c r="B42" s="108" t="s">
        <v>221</v>
      </c>
      <c r="C42" s="106">
        <v>767400</v>
      </c>
    </row>
    <row r="43" spans="1:3" ht="28.5" x14ac:dyDescent="0.25">
      <c r="A43" s="114" t="s">
        <v>185</v>
      </c>
      <c r="B43" s="7" t="s">
        <v>210</v>
      </c>
      <c r="C43" s="107">
        <f>C44+C46</f>
        <v>134800</v>
      </c>
    </row>
    <row r="44" spans="1:3" ht="47.25" x14ac:dyDescent="0.25">
      <c r="A44" s="89" t="s">
        <v>187</v>
      </c>
      <c r="B44" s="60" t="s">
        <v>211</v>
      </c>
      <c r="C44" s="106">
        <f>C45</f>
        <v>134100</v>
      </c>
    </row>
    <row r="45" spans="1:3" ht="45" x14ac:dyDescent="0.25">
      <c r="A45" s="61" t="s">
        <v>161</v>
      </c>
      <c r="B45" s="60" t="s">
        <v>212</v>
      </c>
      <c r="C45" s="245">
        <v>134100</v>
      </c>
    </row>
    <row r="46" spans="1:3" ht="47.25" x14ac:dyDescent="0.25">
      <c r="A46" s="90" t="s">
        <v>130</v>
      </c>
      <c r="B46" s="60" t="s">
        <v>213</v>
      </c>
      <c r="C46" s="106">
        <f>C47</f>
        <v>700</v>
      </c>
    </row>
    <row r="47" spans="1:3" ht="53.25" customHeight="1" x14ac:dyDescent="0.25">
      <c r="A47" s="80" t="s">
        <v>158</v>
      </c>
      <c r="B47" s="60" t="s">
        <v>214</v>
      </c>
      <c r="C47" s="106">
        <v>700</v>
      </c>
    </row>
    <row r="48" spans="1:3" s="55" customFormat="1" ht="32.25" customHeight="1" x14ac:dyDescent="0.25">
      <c r="A48" s="115" t="s">
        <v>186</v>
      </c>
      <c r="B48" s="109" t="s">
        <v>215</v>
      </c>
      <c r="C48" s="107">
        <f>C49</f>
        <v>0</v>
      </c>
    </row>
    <row r="49" spans="1:5" s="55" customFormat="1" ht="53.25" customHeight="1" x14ac:dyDescent="0.25">
      <c r="A49" s="91" t="s">
        <v>160</v>
      </c>
      <c r="B49" s="93" t="s">
        <v>216</v>
      </c>
      <c r="C49" s="106">
        <v>0</v>
      </c>
    </row>
    <row r="50" spans="1:5" x14ac:dyDescent="0.25">
      <c r="A50" s="92" t="s">
        <v>17</v>
      </c>
      <c r="B50" s="7"/>
      <c r="C50" s="107">
        <f>C9+C35</f>
        <v>16140256.199999999</v>
      </c>
    </row>
    <row r="51" spans="1:5" ht="18.75" x14ac:dyDescent="0.3">
      <c r="A51" s="26"/>
      <c r="B51" s="247"/>
      <c r="C51" s="247"/>
      <c r="E51" s="1"/>
    </row>
    <row r="53" spans="1:5" x14ac:dyDescent="0.25">
      <c r="A53" s="8" t="s">
        <v>197</v>
      </c>
      <c r="C53" s="8" t="s">
        <v>198</v>
      </c>
    </row>
  </sheetData>
  <mergeCells count="2">
    <mergeCell ref="A5:C6"/>
    <mergeCell ref="B51:C51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83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16" workbookViewId="0">
      <selection activeCell="C35" sqref="C35"/>
    </sheetView>
  </sheetViews>
  <sheetFormatPr defaultRowHeight="15.75" x14ac:dyDescent="0.25"/>
  <cols>
    <col min="1" max="1" width="50.28515625" style="10" customWidth="1"/>
    <col min="2" max="2" width="21.5703125" style="10" customWidth="1"/>
    <col min="3" max="3" width="22.7109375" style="12" customWidth="1"/>
    <col min="7" max="7" width="7.42578125" bestFit="1" customWidth="1"/>
  </cols>
  <sheetData>
    <row r="1" spans="1:4" x14ac:dyDescent="0.25">
      <c r="B1" s="11" t="s">
        <v>203</v>
      </c>
    </row>
    <row r="2" spans="1:4" x14ac:dyDescent="0.25">
      <c r="B2" s="251" t="s">
        <v>703</v>
      </c>
      <c r="C2" s="251"/>
    </row>
    <row r="3" spans="1:4" x14ac:dyDescent="0.25">
      <c r="A3" s="250" t="s">
        <v>189</v>
      </c>
      <c r="B3" s="250"/>
      <c r="C3" s="250"/>
      <c r="D3" s="64"/>
    </row>
    <row r="4" spans="1:4" x14ac:dyDescent="0.25">
      <c r="A4" s="250" t="s">
        <v>223</v>
      </c>
      <c r="B4" s="250"/>
      <c r="C4" s="250"/>
      <c r="D4" s="64"/>
    </row>
    <row r="6" spans="1:4" x14ac:dyDescent="0.25">
      <c r="A6" s="248" t="s">
        <v>41</v>
      </c>
      <c r="B6" s="249"/>
      <c r="C6" s="249"/>
    </row>
    <row r="7" spans="1:4" ht="32.25" customHeight="1" x14ac:dyDescent="0.25">
      <c r="A7" s="248" t="s">
        <v>224</v>
      </c>
      <c r="B7" s="248"/>
      <c r="C7" s="248"/>
    </row>
    <row r="8" spans="1:4" x14ac:dyDescent="0.25">
      <c r="A8" s="13"/>
    </row>
    <row r="9" spans="1:4" x14ac:dyDescent="0.25">
      <c r="A9" s="14" t="s">
        <v>42</v>
      </c>
      <c r="B9" s="14" t="s">
        <v>42</v>
      </c>
      <c r="C9" s="14" t="s">
        <v>93</v>
      </c>
    </row>
    <row r="10" spans="1:4" x14ac:dyDescent="0.25">
      <c r="A10" s="15" t="s">
        <v>43</v>
      </c>
      <c r="B10" s="15" t="s">
        <v>44</v>
      </c>
      <c r="C10" s="15" t="s">
        <v>199</v>
      </c>
    </row>
    <row r="11" spans="1:4" x14ac:dyDescent="0.25">
      <c r="A11" s="16" t="s">
        <v>45</v>
      </c>
      <c r="B11" s="17" t="s">
        <v>46</v>
      </c>
      <c r="C11" s="50">
        <f>C12+C13+C14+C15+C16+C17</f>
        <v>6978987.8700000001</v>
      </c>
    </row>
    <row r="12" spans="1:4" ht="47.25" x14ac:dyDescent="0.25">
      <c r="A12" s="18" t="s">
        <v>47</v>
      </c>
      <c r="B12" s="19" t="s">
        <v>48</v>
      </c>
      <c r="C12" s="51">
        <v>1668059.04</v>
      </c>
    </row>
    <row r="13" spans="1:4" ht="63" x14ac:dyDescent="0.25">
      <c r="A13" s="18" t="s">
        <v>49</v>
      </c>
      <c r="B13" s="19" t="s">
        <v>50</v>
      </c>
      <c r="C13" s="51">
        <v>4422886.97</v>
      </c>
    </row>
    <row r="14" spans="1:4" ht="47.25" x14ac:dyDescent="0.25">
      <c r="A14" s="18" t="s">
        <v>51</v>
      </c>
      <c r="B14" s="19" t="s">
        <v>52</v>
      </c>
      <c r="C14" s="51">
        <v>782841.86</v>
      </c>
    </row>
    <row r="15" spans="1:4" s="55" customFormat="1" ht="31.5" hidden="1" x14ac:dyDescent="0.25">
      <c r="A15" s="28" t="s">
        <v>190</v>
      </c>
      <c r="B15" s="19">
        <v>107</v>
      </c>
      <c r="C15" s="51">
        <v>0</v>
      </c>
    </row>
    <row r="16" spans="1:4" x14ac:dyDescent="0.25">
      <c r="A16" s="18" t="s">
        <v>53</v>
      </c>
      <c r="B16" s="19" t="s">
        <v>54</v>
      </c>
      <c r="C16" s="51">
        <v>5000</v>
      </c>
    </row>
    <row r="17" spans="1:3" x14ac:dyDescent="0.25">
      <c r="A17" s="47" t="s">
        <v>131</v>
      </c>
      <c r="B17" s="48" t="s">
        <v>132</v>
      </c>
      <c r="C17" s="51">
        <v>100200</v>
      </c>
    </row>
    <row r="18" spans="1:3" x14ac:dyDescent="0.25">
      <c r="A18" s="16" t="s">
        <v>91</v>
      </c>
      <c r="B18" s="25" t="s">
        <v>92</v>
      </c>
      <c r="C18" s="50">
        <f>C19</f>
        <v>134100</v>
      </c>
    </row>
    <row r="19" spans="1:3" x14ac:dyDescent="0.25">
      <c r="A19" s="18" t="s">
        <v>90</v>
      </c>
      <c r="B19" s="21" t="s">
        <v>89</v>
      </c>
      <c r="C19" s="51">
        <v>134100</v>
      </c>
    </row>
    <row r="20" spans="1:3" ht="31.5" x14ac:dyDescent="0.25">
      <c r="A20" s="16" t="s">
        <v>55</v>
      </c>
      <c r="B20" s="17" t="s">
        <v>56</v>
      </c>
      <c r="C20" s="50">
        <f>SUM(C21:C22)</f>
        <v>2531200</v>
      </c>
    </row>
    <row r="21" spans="1:3" ht="47.25" x14ac:dyDescent="0.25">
      <c r="A21" s="18" t="s">
        <v>57</v>
      </c>
      <c r="B21" s="19" t="s">
        <v>58</v>
      </c>
      <c r="C21" s="51">
        <v>11000</v>
      </c>
    </row>
    <row r="22" spans="1:3" x14ac:dyDescent="0.25">
      <c r="A22" s="18" t="s">
        <v>59</v>
      </c>
      <c r="B22" s="19" t="s">
        <v>60</v>
      </c>
      <c r="C22" s="51">
        <v>2520200</v>
      </c>
    </row>
    <row r="23" spans="1:3" x14ac:dyDescent="0.25">
      <c r="A23" s="16" t="s">
        <v>61</v>
      </c>
      <c r="B23" s="17" t="s">
        <v>62</v>
      </c>
      <c r="C23" s="50">
        <f>SUM(C24:C24)+C25</f>
        <v>1280521.72</v>
      </c>
    </row>
    <row r="24" spans="1:3" x14ac:dyDescent="0.25">
      <c r="A24" s="18" t="s">
        <v>63</v>
      </c>
      <c r="B24" s="19" t="s">
        <v>64</v>
      </c>
      <c r="C24" s="51">
        <v>1279521.72</v>
      </c>
    </row>
    <row r="25" spans="1:3" ht="31.5" x14ac:dyDescent="0.25">
      <c r="A25" s="47" t="s">
        <v>134</v>
      </c>
      <c r="B25" s="49" t="s">
        <v>133</v>
      </c>
      <c r="C25" s="51">
        <v>1000</v>
      </c>
    </row>
    <row r="26" spans="1:3" ht="31.5" x14ac:dyDescent="0.25">
      <c r="A26" s="16" t="s">
        <v>65</v>
      </c>
      <c r="B26" s="17" t="s">
        <v>66</v>
      </c>
      <c r="C26" s="50">
        <f>SUM(C27:C28)</f>
        <v>1944016.94</v>
      </c>
    </row>
    <row r="27" spans="1:3" x14ac:dyDescent="0.25">
      <c r="A27" s="18" t="s">
        <v>67</v>
      </c>
      <c r="B27" s="19" t="s">
        <v>68</v>
      </c>
      <c r="C27" s="51">
        <v>30000</v>
      </c>
    </row>
    <row r="28" spans="1:3" x14ac:dyDescent="0.25">
      <c r="A28" s="18" t="s">
        <v>79</v>
      </c>
      <c r="B28" s="19" t="s">
        <v>80</v>
      </c>
      <c r="C28" s="51">
        <v>1914016.94</v>
      </c>
    </row>
    <row r="29" spans="1:3" x14ac:dyDescent="0.25">
      <c r="A29" s="16" t="s">
        <v>69</v>
      </c>
      <c r="B29" s="17" t="s">
        <v>70</v>
      </c>
      <c r="C29" s="50">
        <f>C30+C31</f>
        <v>48000</v>
      </c>
    </row>
    <row r="30" spans="1:3" s="55" customFormat="1" ht="31.5" x14ac:dyDescent="0.25">
      <c r="A30" s="28" t="s">
        <v>225</v>
      </c>
      <c r="B30" s="49" t="s">
        <v>226</v>
      </c>
      <c r="C30" s="117">
        <v>42000</v>
      </c>
    </row>
    <row r="31" spans="1:3" x14ac:dyDescent="0.25">
      <c r="A31" s="28" t="s">
        <v>227</v>
      </c>
      <c r="B31" s="19" t="s">
        <v>71</v>
      </c>
      <c r="C31" s="51">
        <v>6000</v>
      </c>
    </row>
    <row r="32" spans="1:3" x14ac:dyDescent="0.25">
      <c r="A32" s="16" t="s">
        <v>72</v>
      </c>
      <c r="B32" s="17" t="s">
        <v>73</v>
      </c>
      <c r="C32" s="50">
        <f>C33+C34</f>
        <v>5000404.4000000004</v>
      </c>
    </row>
    <row r="33" spans="1:5" x14ac:dyDescent="0.25">
      <c r="A33" s="18" t="s">
        <v>74</v>
      </c>
      <c r="B33" s="19" t="s">
        <v>75</v>
      </c>
      <c r="C33" s="51">
        <v>2852754.4</v>
      </c>
      <c r="E33" s="55"/>
    </row>
    <row r="34" spans="1:5" ht="31.5" x14ac:dyDescent="0.25">
      <c r="A34" s="52" t="s">
        <v>135</v>
      </c>
      <c r="B34" s="49" t="s">
        <v>136</v>
      </c>
      <c r="C34" s="51">
        <v>2147650</v>
      </c>
    </row>
    <row r="35" spans="1:5" s="55" customFormat="1" x14ac:dyDescent="0.25">
      <c r="A35" s="16" t="s">
        <v>228</v>
      </c>
      <c r="B35" s="17">
        <v>1000</v>
      </c>
      <c r="C35" s="50">
        <f>C36</f>
        <v>139200</v>
      </c>
    </row>
    <row r="36" spans="1:5" s="55" customFormat="1" x14ac:dyDescent="0.25">
      <c r="A36" s="28" t="s">
        <v>191</v>
      </c>
      <c r="B36" s="19">
        <v>1001</v>
      </c>
      <c r="C36" s="51">
        <v>139200</v>
      </c>
    </row>
    <row r="37" spans="1:5" s="55" customFormat="1" x14ac:dyDescent="0.25">
      <c r="A37" s="16" t="s">
        <v>76</v>
      </c>
      <c r="B37" s="17" t="s">
        <v>77</v>
      </c>
      <c r="C37" s="50">
        <f>C38</f>
        <v>74190</v>
      </c>
    </row>
    <row r="38" spans="1:5" s="55" customFormat="1" x14ac:dyDescent="0.25">
      <c r="A38" s="18" t="s">
        <v>87</v>
      </c>
      <c r="B38" s="19">
        <v>1102</v>
      </c>
      <c r="C38" s="51">
        <v>74190</v>
      </c>
    </row>
    <row r="39" spans="1:5" x14ac:dyDescent="0.25">
      <c r="A39" s="16" t="s">
        <v>78</v>
      </c>
      <c r="B39" s="17"/>
      <c r="C39" s="50">
        <f>C11+C18+C20+C23+C26+C29+C32+C35+C37</f>
        <v>18130620.93</v>
      </c>
    </row>
    <row r="41" spans="1:5" s="55" customFormat="1" x14ac:dyDescent="0.25">
      <c r="A41" s="98"/>
      <c r="B41" s="98"/>
      <c r="C41" s="12"/>
    </row>
    <row r="43" spans="1:5" x14ac:dyDescent="0.25">
      <c r="A43" s="59" t="s">
        <v>197</v>
      </c>
      <c r="B43" s="59"/>
      <c r="C43" s="99" t="s">
        <v>198</v>
      </c>
    </row>
    <row r="44" spans="1:5" x14ac:dyDescent="0.25">
      <c r="A44"/>
      <c r="B44"/>
    </row>
  </sheetData>
  <mergeCells count="5">
    <mergeCell ref="A6:C6"/>
    <mergeCell ref="A7:C7"/>
    <mergeCell ref="A3:C3"/>
    <mergeCell ref="A4:C4"/>
    <mergeCell ref="B2:C2"/>
  </mergeCells>
  <phoneticPr fontId="14" type="noConversion"/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0"/>
  <sheetViews>
    <sheetView topLeftCell="A147" workbookViewId="0">
      <selection activeCell="E197" sqref="E197"/>
    </sheetView>
  </sheetViews>
  <sheetFormatPr defaultRowHeight="15.75" x14ac:dyDescent="0.25"/>
  <cols>
    <col min="1" max="1" width="64.42578125" style="63" customWidth="1"/>
    <col min="2" max="2" width="15.85546875" style="63" customWidth="1"/>
    <col min="3" max="3" width="14.7109375" style="63" customWidth="1"/>
    <col min="4" max="4" width="15.7109375" style="23" customWidth="1"/>
    <col min="5" max="5" width="31.5703125" style="20" customWidth="1"/>
    <col min="6" max="6" width="15.85546875" style="55" hidden="1" customWidth="1"/>
    <col min="7" max="7" width="14.28515625" style="55" hidden="1" customWidth="1"/>
    <col min="8" max="16384" width="9.140625" style="55"/>
  </cols>
  <sheetData>
    <row r="1" spans="1:7" x14ac:dyDescent="0.25">
      <c r="D1" s="22" t="s">
        <v>204</v>
      </c>
    </row>
    <row r="2" spans="1:7" x14ac:dyDescent="0.25">
      <c r="D2" s="252" t="s">
        <v>704</v>
      </c>
      <c r="E2" s="252"/>
    </row>
    <row r="3" spans="1:7" x14ac:dyDescent="0.25">
      <c r="C3" s="65" t="s">
        <v>195</v>
      </c>
      <c r="D3" s="65"/>
      <c r="E3" s="66"/>
    </row>
    <row r="4" spans="1:7" x14ac:dyDescent="0.25">
      <c r="C4" s="65" t="s">
        <v>230</v>
      </c>
      <c r="D4" s="65"/>
      <c r="E4" s="66"/>
    </row>
    <row r="5" spans="1:7" x14ac:dyDescent="0.25">
      <c r="D5" s="22"/>
    </row>
    <row r="6" spans="1:7" x14ac:dyDescent="0.25">
      <c r="A6" s="248" t="s">
        <v>81</v>
      </c>
      <c r="B6" s="249"/>
      <c r="C6" s="249"/>
      <c r="D6" s="249"/>
      <c r="E6" s="249"/>
    </row>
    <row r="7" spans="1:7" ht="47.25" customHeight="1" x14ac:dyDescent="0.25">
      <c r="A7" s="248" t="s">
        <v>229</v>
      </c>
      <c r="B7" s="248"/>
      <c r="C7" s="248"/>
      <c r="D7" s="248"/>
      <c r="E7" s="248"/>
      <c r="F7" s="248"/>
    </row>
    <row r="8" spans="1:7" ht="13.5" customHeight="1" x14ac:dyDescent="0.25">
      <c r="A8" s="62"/>
    </row>
    <row r="9" spans="1:7" ht="6.75" hidden="1" customHeight="1" x14ac:dyDescent="0.25">
      <c r="A9" s="14" t="s">
        <v>42</v>
      </c>
      <c r="B9" s="14" t="s">
        <v>42</v>
      </c>
      <c r="C9" s="14" t="s">
        <v>42</v>
      </c>
      <c r="D9" s="24" t="s">
        <v>42</v>
      </c>
      <c r="E9" s="14" t="s">
        <v>88</v>
      </c>
    </row>
    <row r="10" spans="1:7" ht="31.5" x14ac:dyDescent="0.25">
      <c r="A10" s="253" t="s">
        <v>43</v>
      </c>
      <c r="B10" s="253" t="s">
        <v>82</v>
      </c>
      <c r="C10" s="253" t="s">
        <v>83</v>
      </c>
      <c r="D10" s="253" t="s">
        <v>44</v>
      </c>
      <c r="E10" s="122" t="s">
        <v>232</v>
      </c>
      <c r="F10" s="122" t="s">
        <v>231</v>
      </c>
      <c r="G10" s="122" t="s">
        <v>233</v>
      </c>
    </row>
    <row r="11" spans="1:7" x14ac:dyDescent="0.25">
      <c r="A11" s="253"/>
      <c r="B11" s="253"/>
      <c r="C11" s="253"/>
      <c r="D11" s="253"/>
      <c r="E11" s="123"/>
      <c r="F11" s="123"/>
      <c r="G11" s="123"/>
    </row>
    <row r="12" spans="1:7" x14ac:dyDescent="0.25">
      <c r="A12" s="124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5</v>
      </c>
      <c r="G12" s="124">
        <v>5</v>
      </c>
    </row>
    <row r="13" spans="1:7" ht="81" customHeight="1" x14ac:dyDescent="0.25">
      <c r="A13" s="125" t="s">
        <v>390</v>
      </c>
      <c r="B13" s="124"/>
      <c r="C13" s="124"/>
      <c r="D13" s="124"/>
      <c r="E13" s="126">
        <f>E14+E29</f>
        <v>925300</v>
      </c>
      <c r="F13" s="126">
        <f t="shared" ref="F13:G13" si="0">F14+F29</f>
        <v>569844</v>
      </c>
      <c r="G13" s="126">
        <f t="shared" si="0"/>
        <v>572744</v>
      </c>
    </row>
    <row r="14" spans="1:7" ht="31.5" x14ac:dyDescent="0.25">
      <c r="A14" s="127" t="s">
        <v>391</v>
      </c>
      <c r="B14" s="128">
        <v>7100000000</v>
      </c>
      <c r="C14" s="129"/>
      <c r="D14" s="129"/>
      <c r="E14" s="130">
        <f>E15</f>
        <v>791200</v>
      </c>
      <c r="F14" s="130">
        <f t="shared" ref="F14:G27" si="1">F15</f>
        <v>443144</v>
      </c>
      <c r="G14" s="130">
        <f t="shared" si="1"/>
        <v>443144</v>
      </c>
    </row>
    <row r="15" spans="1:7" ht="31.5" x14ac:dyDescent="0.25">
      <c r="A15" s="127" t="s">
        <v>392</v>
      </c>
      <c r="B15" s="128">
        <v>7110000000</v>
      </c>
      <c r="C15" s="129"/>
      <c r="D15" s="129"/>
      <c r="E15" s="130">
        <f>E16</f>
        <v>791200</v>
      </c>
      <c r="F15" s="130">
        <f t="shared" si="1"/>
        <v>443144</v>
      </c>
      <c r="G15" s="130">
        <f t="shared" si="1"/>
        <v>443144</v>
      </c>
    </row>
    <row r="16" spans="1:7" ht="31.5" x14ac:dyDescent="0.25">
      <c r="A16" s="127" t="s">
        <v>393</v>
      </c>
      <c r="B16" s="128">
        <v>7110100000</v>
      </c>
      <c r="C16" s="129"/>
      <c r="D16" s="129"/>
      <c r="E16" s="130">
        <f>E17+E20+E23+E26</f>
        <v>791200</v>
      </c>
      <c r="F16" s="130">
        <f t="shared" si="1"/>
        <v>443144</v>
      </c>
      <c r="G16" s="130">
        <f t="shared" si="1"/>
        <v>443144</v>
      </c>
    </row>
    <row r="17" spans="1:7" x14ac:dyDescent="0.25">
      <c r="A17" s="127" t="s">
        <v>234</v>
      </c>
      <c r="B17" s="128" t="s">
        <v>235</v>
      </c>
      <c r="C17" s="129"/>
      <c r="D17" s="129"/>
      <c r="E17" s="130">
        <f>E18</f>
        <v>44400</v>
      </c>
      <c r="F17" s="130">
        <f t="shared" si="1"/>
        <v>443144</v>
      </c>
      <c r="G17" s="130">
        <f t="shared" si="1"/>
        <v>443144</v>
      </c>
    </row>
    <row r="18" spans="1:7" ht="31.5" x14ac:dyDescent="0.25">
      <c r="A18" s="131" t="s">
        <v>168</v>
      </c>
      <c r="B18" s="132" t="s">
        <v>235</v>
      </c>
      <c r="C18" s="133">
        <v>200</v>
      </c>
      <c r="D18" s="129"/>
      <c r="E18" s="130">
        <f>E19</f>
        <v>44400</v>
      </c>
      <c r="F18" s="130">
        <f t="shared" si="1"/>
        <v>443144</v>
      </c>
      <c r="G18" s="130">
        <f t="shared" si="1"/>
        <v>443144</v>
      </c>
    </row>
    <row r="19" spans="1:7" x14ac:dyDescent="0.25">
      <c r="A19" s="134" t="s">
        <v>59</v>
      </c>
      <c r="B19" s="132" t="s">
        <v>235</v>
      </c>
      <c r="C19" s="133">
        <v>200</v>
      </c>
      <c r="D19" s="135" t="s">
        <v>60</v>
      </c>
      <c r="E19" s="136">
        <v>44400</v>
      </c>
      <c r="F19" s="136">
        <v>443144</v>
      </c>
      <c r="G19" s="136">
        <v>443144</v>
      </c>
    </row>
    <row r="20" spans="1:7" x14ac:dyDescent="0.25">
      <c r="A20" s="127" t="s">
        <v>234</v>
      </c>
      <c r="B20" s="128" t="s">
        <v>235</v>
      </c>
      <c r="C20" s="129"/>
      <c r="D20" s="129"/>
      <c r="E20" s="130">
        <f>E21</f>
        <v>475500</v>
      </c>
      <c r="F20" s="130">
        <f t="shared" si="1"/>
        <v>443144</v>
      </c>
      <c r="G20" s="130">
        <f t="shared" si="1"/>
        <v>443144</v>
      </c>
    </row>
    <row r="21" spans="1:7" ht="31.5" x14ac:dyDescent="0.25">
      <c r="A21" s="131" t="s">
        <v>168</v>
      </c>
      <c r="B21" s="132" t="s">
        <v>235</v>
      </c>
      <c r="C21" s="133">
        <v>200</v>
      </c>
      <c r="D21" s="129"/>
      <c r="E21" s="130">
        <f>E22</f>
        <v>475500</v>
      </c>
      <c r="F21" s="130">
        <f t="shared" si="1"/>
        <v>443144</v>
      </c>
      <c r="G21" s="130">
        <f t="shared" si="1"/>
        <v>443144</v>
      </c>
    </row>
    <row r="22" spans="1:7" x14ac:dyDescent="0.25">
      <c r="A22" s="134" t="s">
        <v>79</v>
      </c>
      <c r="B22" s="132" t="s">
        <v>235</v>
      </c>
      <c r="C22" s="133">
        <v>200</v>
      </c>
      <c r="D22" s="135" t="s">
        <v>80</v>
      </c>
      <c r="E22" s="136">
        <v>475500</v>
      </c>
      <c r="F22" s="136">
        <v>443144</v>
      </c>
      <c r="G22" s="136">
        <v>443144</v>
      </c>
    </row>
    <row r="23" spans="1:7" x14ac:dyDescent="0.25">
      <c r="A23" s="127" t="s">
        <v>234</v>
      </c>
      <c r="B23" s="128" t="s">
        <v>235</v>
      </c>
      <c r="C23" s="129"/>
      <c r="D23" s="129"/>
      <c r="E23" s="130">
        <f>E24</f>
        <v>199110</v>
      </c>
      <c r="F23" s="130">
        <f t="shared" si="1"/>
        <v>443144</v>
      </c>
      <c r="G23" s="130">
        <f t="shared" si="1"/>
        <v>443144</v>
      </c>
    </row>
    <row r="24" spans="1:7" ht="31.5" x14ac:dyDescent="0.25">
      <c r="A24" s="131" t="s">
        <v>168</v>
      </c>
      <c r="B24" s="132" t="s">
        <v>235</v>
      </c>
      <c r="C24" s="133">
        <v>200</v>
      </c>
      <c r="D24" s="129"/>
      <c r="E24" s="130">
        <f>E25</f>
        <v>199110</v>
      </c>
      <c r="F24" s="130">
        <f t="shared" si="1"/>
        <v>443144</v>
      </c>
      <c r="G24" s="130">
        <f t="shared" si="1"/>
        <v>443144</v>
      </c>
    </row>
    <row r="25" spans="1:7" x14ac:dyDescent="0.25">
      <c r="A25" s="134" t="s">
        <v>74</v>
      </c>
      <c r="B25" s="132" t="s">
        <v>235</v>
      </c>
      <c r="C25" s="133">
        <v>200</v>
      </c>
      <c r="D25" s="135" t="s">
        <v>75</v>
      </c>
      <c r="E25" s="136">
        <v>199110</v>
      </c>
      <c r="F25" s="136">
        <v>443144</v>
      </c>
      <c r="G25" s="136">
        <v>443144</v>
      </c>
    </row>
    <row r="26" spans="1:7" x14ac:dyDescent="0.25">
      <c r="A26" s="127" t="s">
        <v>234</v>
      </c>
      <c r="B26" s="128" t="s">
        <v>235</v>
      </c>
      <c r="C26" s="129"/>
      <c r="D26" s="129"/>
      <c r="E26" s="130">
        <f>E27</f>
        <v>72190</v>
      </c>
      <c r="F26" s="130">
        <f t="shared" si="1"/>
        <v>443144</v>
      </c>
      <c r="G26" s="130">
        <f t="shared" si="1"/>
        <v>443144</v>
      </c>
    </row>
    <row r="27" spans="1:7" ht="31.5" x14ac:dyDescent="0.25">
      <c r="A27" s="131" t="s">
        <v>168</v>
      </c>
      <c r="B27" s="132" t="s">
        <v>235</v>
      </c>
      <c r="C27" s="133">
        <v>200</v>
      </c>
      <c r="D27" s="129"/>
      <c r="E27" s="130">
        <f>E28</f>
        <v>72190</v>
      </c>
      <c r="F27" s="130">
        <f t="shared" si="1"/>
        <v>443144</v>
      </c>
      <c r="G27" s="130">
        <f t="shared" si="1"/>
        <v>443144</v>
      </c>
    </row>
    <row r="28" spans="1:7" x14ac:dyDescent="0.25">
      <c r="A28" s="134" t="s">
        <v>74</v>
      </c>
      <c r="B28" s="132" t="s">
        <v>235</v>
      </c>
      <c r="C28" s="133">
        <v>200</v>
      </c>
      <c r="D28" s="135" t="s">
        <v>86</v>
      </c>
      <c r="E28" s="136">
        <v>72190</v>
      </c>
      <c r="F28" s="136">
        <v>443144</v>
      </c>
      <c r="G28" s="136">
        <v>443144</v>
      </c>
    </row>
    <row r="29" spans="1:7" ht="47.25" x14ac:dyDescent="0.25">
      <c r="A29" s="127" t="s">
        <v>236</v>
      </c>
      <c r="B29" s="128">
        <v>7000000000</v>
      </c>
      <c r="C29" s="129"/>
      <c r="D29" s="129"/>
      <c r="E29" s="130">
        <f>E30</f>
        <v>134100</v>
      </c>
      <c r="F29" s="130">
        <f t="shared" ref="F29:G31" si="2">F30</f>
        <v>126700</v>
      </c>
      <c r="G29" s="130">
        <f t="shared" si="2"/>
        <v>129600</v>
      </c>
    </row>
    <row r="30" spans="1:7" ht="69" customHeight="1" x14ac:dyDescent="0.25">
      <c r="A30" s="127" t="s">
        <v>237</v>
      </c>
      <c r="B30" s="128">
        <v>7030000000</v>
      </c>
      <c r="C30" s="129"/>
      <c r="D30" s="129"/>
      <c r="E30" s="130">
        <f>E31</f>
        <v>134100</v>
      </c>
      <c r="F30" s="130">
        <f t="shared" si="2"/>
        <v>126700</v>
      </c>
      <c r="G30" s="130">
        <f t="shared" si="2"/>
        <v>129600</v>
      </c>
    </row>
    <row r="31" spans="1:7" ht="47.25" x14ac:dyDescent="0.25">
      <c r="A31" s="127" t="s">
        <v>238</v>
      </c>
      <c r="B31" s="128">
        <v>7030200000</v>
      </c>
      <c r="C31" s="129"/>
      <c r="D31" s="129"/>
      <c r="E31" s="130">
        <f>E32</f>
        <v>134100</v>
      </c>
      <c r="F31" s="130">
        <f t="shared" si="2"/>
        <v>126700</v>
      </c>
      <c r="G31" s="130">
        <f t="shared" si="2"/>
        <v>129600</v>
      </c>
    </row>
    <row r="32" spans="1:7" ht="31.5" x14ac:dyDescent="0.25">
      <c r="A32" s="127" t="s">
        <v>239</v>
      </c>
      <c r="B32" s="128">
        <v>7030251180</v>
      </c>
      <c r="C32" s="129"/>
      <c r="D32" s="129"/>
      <c r="E32" s="130">
        <f>E33+E35</f>
        <v>134100</v>
      </c>
      <c r="F32" s="130">
        <f t="shared" ref="F32:G32" si="3">F33+F35</f>
        <v>126700</v>
      </c>
      <c r="G32" s="130">
        <f t="shared" si="3"/>
        <v>129600</v>
      </c>
    </row>
    <row r="33" spans="1:7" ht="63" x14ac:dyDescent="0.25">
      <c r="A33" s="131" t="s">
        <v>240</v>
      </c>
      <c r="B33" s="137" t="s">
        <v>241</v>
      </c>
      <c r="C33" s="138" t="s">
        <v>242</v>
      </c>
      <c r="D33" s="139"/>
      <c r="E33" s="136">
        <f>E34</f>
        <v>123218.49</v>
      </c>
      <c r="F33" s="136">
        <f t="shared" ref="F33:G33" si="4">F34</f>
        <v>123213.49</v>
      </c>
      <c r="G33" s="136">
        <f t="shared" si="4"/>
        <v>123213.49</v>
      </c>
    </row>
    <row r="34" spans="1:7" ht="32.25" customHeight="1" x14ac:dyDescent="0.25">
      <c r="A34" s="131" t="s">
        <v>243</v>
      </c>
      <c r="B34" s="137" t="s">
        <v>241</v>
      </c>
      <c r="C34" s="138" t="s">
        <v>242</v>
      </c>
      <c r="D34" s="139" t="s">
        <v>89</v>
      </c>
      <c r="E34" s="136">
        <v>123218.49</v>
      </c>
      <c r="F34" s="136">
        <v>123213.49</v>
      </c>
      <c r="G34" s="136">
        <v>123213.49</v>
      </c>
    </row>
    <row r="35" spans="1:7" ht="40.5" customHeight="1" x14ac:dyDescent="0.25">
      <c r="A35" s="131" t="s">
        <v>168</v>
      </c>
      <c r="B35" s="137" t="s">
        <v>241</v>
      </c>
      <c r="C35" s="138" t="s">
        <v>244</v>
      </c>
      <c r="D35" s="139"/>
      <c r="E35" s="136">
        <f>E36</f>
        <v>10881.51</v>
      </c>
      <c r="F35" s="136">
        <f t="shared" ref="F35:G35" si="5">F36</f>
        <v>3486.51</v>
      </c>
      <c r="G35" s="136">
        <f t="shared" si="5"/>
        <v>6386.51</v>
      </c>
    </row>
    <row r="36" spans="1:7" x14ac:dyDescent="0.25">
      <c r="A36" s="131" t="s">
        <v>243</v>
      </c>
      <c r="B36" s="137" t="s">
        <v>241</v>
      </c>
      <c r="C36" s="138" t="s">
        <v>244</v>
      </c>
      <c r="D36" s="139" t="s">
        <v>89</v>
      </c>
      <c r="E36" s="136">
        <v>10881.51</v>
      </c>
      <c r="F36" s="136">
        <v>3486.51</v>
      </c>
      <c r="G36" s="136">
        <v>6386.51</v>
      </c>
    </row>
    <row r="37" spans="1:7" x14ac:dyDescent="0.25">
      <c r="A37" s="128" t="s">
        <v>245</v>
      </c>
      <c r="B37" s="140" t="s">
        <v>246</v>
      </c>
      <c r="C37" s="164"/>
      <c r="D37" s="140"/>
      <c r="E37" s="130">
        <f>E38+E62+E91+E132+E166+E127</f>
        <v>16416779.07</v>
      </c>
      <c r="F37" s="130">
        <f t="shared" ref="F37:G37" si="6">F38+F62+F91+F132+F166+F127</f>
        <v>11370519.140000001</v>
      </c>
      <c r="G37" s="130">
        <f t="shared" si="6"/>
        <v>10700161.640000001</v>
      </c>
    </row>
    <row r="38" spans="1:7" ht="31.5" x14ac:dyDescent="0.25">
      <c r="A38" s="123" t="s">
        <v>247</v>
      </c>
      <c r="B38" s="141" t="s">
        <v>248</v>
      </c>
      <c r="C38" s="165"/>
      <c r="D38" s="141"/>
      <c r="E38" s="142">
        <f>E39+E42+E45+E50+E54+E58</f>
        <v>6361646.0099999998</v>
      </c>
      <c r="F38" s="142">
        <f t="shared" ref="F38" si="7">F39+F42+F45+F50+F54+F58</f>
        <v>4769260.7</v>
      </c>
      <c r="G38" s="142">
        <f>G39+G42+G45+G50+G54+G58</f>
        <v>4449260.7</v>
      </c>
    </row>
    <row r="39" spans="1:7" x14ac:dyDescent="0.25">
      <c r="A39" s="143" t="s">
        <v>249</v>
      </c>
      <c r="B39" s="144" t="s">
        <v>250</v>
      </c>
      <c r="C39" s="166"/>
      <c r="D39" s="144"/>
      <c r="E39" s="145">
        <f>E40</f>
        <v>1668059.04</v>
      </c>
      <c r="F39" s="145">
        <f t="shared" ref="F39:G40" si="8">F40</f>
        <v>1340668.28</v>
      </c>
      <c r="G39" s="145">
        <f t="shared" si="8"/>
        <v>1340668.28</v>
      </c>
    </row>
    <row r="40" spans="1:7" ht="63" customHeight="1" x14ac:dyDescent="0.25">
      <c r="A40" s="143" t="s">
        <v>240</v>
      </c>
      <c r="B40" s="144" t="s">
        <v>250</v>
      </c>
      <c r="C40" s="166" t="s">
        <v>242</v>
      </c>
      <c r="D40" s="144"/>
      <c r="E40" s="145">
        <f>E41</f>
        <v>1668059.04</v>
      </c>
      <c r="F40" s="145">
        <f t="shared" si="8"/>
        <v>1340668.28</v>
      </c>
      <c r="G40" s="145">
        <f t="shared" si="8"/>
        <v>1340668.28</v>
      </c>
    </row>
    <row r="41" spans="1:7" ht="30.75" customHeight="1" x14ac:dyDescent="0.25">
      <c r="A41" s="143" t="s">
        <v>84</v>
      </c>
      <c r="B41" s="144" t="s">
        <v>250</v>
      </c>
      <c r="C41" s="166" t="s">
        <v>242</v>
      </c>
      <c r="D41" s="144" t="s">
        <v>48</v>
      </c>
      <c r="E41" s="145">
        <v>1668059.04</v>
      </c>
      <c r="F41" s="145">
        <v>1340668.28</v>
      </c>
      <c r="G41" s="145">
        <v>1340668.28</v>
      </c>
    </row>
    <row r="42" spans="1:7" ht="21.75" customHeight="1" x14ac:dyDescent="0.25">
      <c r="A42" s="143" t="s">
        <v>249</v>
      </c>
      <c r="B42" s="144" t="s">
        <v>251</v>
      </c>
      <c r="C42" s="166"/>
      <c r="D42" s="144"/>
      <c r="E42" s="145">
        <f>E43</f>
        <v>3592086.97</v>
      </c>
      <c r="F42" s="145">
        <f t="shared" ref="F42:G43" si="9">F43</f>
        <v>2417392.42</v>
      </c>
      <c r="G42" s="145">
        <f t="shared" si="9"/>
        <v>2357392.42</v>
      </c>
    </row>
    <row r="43" spans="1:7" ht="30.75" customHeight="1" x14ac:dyDescent="0.25">
      <c r="A43" s="143" t="s">
        <v>240</v>
      </c>
      <c r="B43" s="144" t="s">
        <v>251</v>
      </c>
      <c r="C43" s="166" t="s">
        <v>242</v>
      </c>
      <c r="D43" s="144"/>
      <c r="E43" s="145">
        <f>E44</f>
        <v>3592086.97</v>
      </c>
      <c r="F43" s="145">
        <f t="shared" si="9"/>
        <v>2417392.42</v>
      </c>
      <c r="G43" s="145">
        <f t="shared" si="9"/>
        <v>2357392.42</v>
      </c>
    </row>
    <row r="44" spans="1:7" ht="20.25" customHeight="1" x14ac:dyDescent="0.25">
      <c r="A44" s="143" t="s">
        <v>252</v>
      </c>
      <c r="B44" s="144" t="s">
        <v>251</v>
      </c>
      <c r="C44" s="166" t="s">
        <v>242</v>
      </c>
      <c r="D44" s="144" t="s">
        <v>50</v>
      </c>
      <c r="E44" s="145">
        <v>3592086.97</v>
      </c>
      <c r="F44" s="145">
        <v>2417392.42</v>
      </c>
      <c r="G44" s="145">
        <v>2357392.42</v>
      </c>
    </row>
    <row r="45" spans="1:7" x14ac:dyDescent="0.25">
      <c r="A45" s="143" t="s">
        <v>253</v>
      </c>
      <c r="B45" s="144" t="s">
        <v>254</v>
      </c>
      <c r="C45" s="166"/>
      <c r="D45" s="144"/>
      <c r="E45" s="145">
        <f>E46+E48</f>
        <v>830800</v>
      </c>
      <c r="F45" s="145">
        <f t="shared" ref="F45:G45" si="10">F46+F48</f>
        <v>810000</v>
      </c>
      <c r="G45" s="145">
        <f t="shared" si="10"/>
        <v>550000</v>
      </c>
    </row>
    <row r="46" spans="1:7" x14ac:dyDescent="0.25">
      <c r="A46" s="146" t="s">
        <v>255</v>
      </c>
      <c r="B46" s="144" t="s">
        <v>254</v>
      </c>
      <c r="C46" s="166" t="s">
        <v>244</v>
      </c>
      <c r="D46" s="144"/>
      <c r="E46" s="145">
        <f>E47</f>
        <v>802800</v>
      </c>
      <c r="F46" s="145">
        <f t="shared" ref="F46:G46" si="11">F47</f>
        <v>782000</v>
      </c>
      <c r="G46" s="145">
        <f t="shared" si="11"/>
        <v>522000</v>
      </c>
    </row>
    <row r="47" spans="1:7" ht="17.25" customHeight="1" x14ac:dyDescent="0.25">
      <c r="A47" s="143" t="s">
        <v>252</v>
      </c>
      <c r="B47" s="144" t="s">
        <v>254</v>
      </c>
      <c r="C47" s="166" t="s">
        <v>244</v>
      </c>
      <c r="D47" s="144" t="s">
        <v>50</v>
      </c>
      <c r="E47" s="145">
        <v>802800</v>
      </c>
      <c r="F47" s="145">
        <v>782000</v>
      </c>
      <c r="G47" s="145">
        <v>522000</v>
      </c>
    </row>
    <row r="48" spans="1:7" x14ac:dyDescent="0.25">
      <c r="A48" s="146" t="s">
        <v>172</v>
      </c>
      <c r="B48" s="144" t="s">
        <v>254</v>
      </c>
      <c r="C48" s="166" t="s">
        <v>257</v>
      </c>
      <c r="D48" s="144"/>
      <c r="E48" s="145">
        <f>E49</f>
        <v>28000</v>
      </c>
      <c r="F48" s="145">
        <f t="shared" ref="F48:G48" si="12">F49</f>
        <v>28000</v>
      </c>
      <c r="G48" s="145">
        <f t="shared" si="12"/>
        <v>28000</v>
      </c>
    </row>
    <row r="49" spans="1:7" x14ac:dyDescent="0.25">
      <c r="A49" s="143" t="s">
        <v>252</v>
      </c>
      <c r="B49" s="144" t="s">
        <v>258</v>
      </c>
      <c r="C49" s="166" t="s">
        <v>257</v>
      </c>
      <c r="D49" s="144" t="s">
        <v>50</v>
      </c>
      <c r="E49" s="145">
        <v>28000</v>
      </c>
      <c r="F49" s="145">
        <v>28000</v>
      </c>
      <c r="G49" s="145">
        <v>28000</v>
      </c>
    </row>
    <row r="50" spans="1:7" ht="29.25" customHeight="1" x14ac:dyDescent="0.25">
      <c r="A50" s="94" t="s">
        <v>259</v>
      </c>
      <c r="B50" s="141" t="s">
        <v>260</v>
      </c>
      <c r="C50" s="165"/>
      <c r="D50" s="141"/>
      <c r="E50" s="142">
        <f>E51</f>
        <v>99500</v>
      </c>
      <c r="F50" s="142">
        <f t="shared" ref="F50:G52" si="13">F51</f>
        <v>30000</v>
      </c>
      <c r="G50" s="142">
        <f t="shared" si="13"/>
        <v>30000</v>
      </c>
    </row>
    <row r="51" spans="1:7" ht="63" customHeight="1" x14ac:dyDescent="0.25">
      <c r="A51" s="127" t="s">
        <v>395</v>
      </c>
      <c r="B51" s="141" t="s">
        <v>262</v>
      </c>
      <c r="C51" s="165"/>
      <c r="D51" s="141"/>
      <c r="E51" s="142">
        <f>E52</f>
        <v>99500</v>
      </c>
      <c r="F51" s="142">
        <f t="shared" si="13"/>
        <v>30000</v>
      </c>
      <c r="G51" s="142">
        <f t="shared" si="13"/>
        <v>30000</v>
      </c>
    </row>
    <row r="52" spans="1:7" x14ac:dyDescent="0.25">
      <c r="A52" s="146" t="s">
        <v>255</v>
      </c>
      <c r="B52" s="141" t="s">
        <v>262</v>
      </c>
      <c r="C52" s="166" t="s">
        <v>244</v>
      </c>
      <c r="D52" s="144"/>
      <c r="E52" s="145">
        <f>E53</f>
        <v>99500</v>
      </c>
      <c r="F52" s="145">
        <f t="shared" si="13"/>
        <v>30000</v>
      </c>
      <c r="G52" s="145">
        <f t="shared" si="13"/>
        <v>30000</v>
      </c>
    </row>
    <row r="53" spans="1:7" x14ac:dyDescent="0.25">
      <c r="A53" s="143" t="s">
        <v>131</v>
      </c>
      <c r="B53" s="141" t="s">
        <v>262</v>
      </c>
      <c r="C53" s="166" t="s">
        <v>244</v>
      </c>
      <c r="D53" s="144" t="s">
        <v>132</v>
      </c>
      <c r="E53" s="145">
        <v>99500</v>
      </c>
      <c r="F53" s="145">
        <v>30000</v>
      </c>
      <c r="G53" s="145">
        <v>30000</v>
      </c>
    </row>
    <row r="54" spans="1:7" ht="24.75" customHeight="1" x14ac:dyDescent="0.25">
      <c r="A54" s="94" t="s">
        <v>263</v>
      </c>
      <c r="B54" s="141" t="s">
        <v>264</v>
      </c>
      <c r="C54" s="165"/>
      <c r="D54" s="141"/>
      <c r="E54" s="142">
        <f>E55</f>
        <v>139200</v>
      </c>
      <c r="F54" s="142">
        <f t="shared" ref="F54:G56" si="14">F55</f>
        <v>139200</v>
      </c>
      <c r="G54" s="142">
        <f t="shared" si="14"/>
        <v>139200</v>
      </c>
    </row>
    <row r="55" spans="1:7" ht="36" customHeight="1" x14ac:dyDescent="0.25">
      <c r="A55" s="96" t="s">
        <v>265</v>
      </c>
      <c r="B55" s="141" t="s">
        <v>266</v>
      </c>
      <c r="C55" s="165"/>
      <c r="D55" s="141"/>
      <c r="E55" s="142">
        <f>E56</f>
        <v>139200</v>
      </c>
      <c r="F55" s="142">
        <f t="shared" si="14"/>
        <v>139200</v>
      </c>
      <c r="G55" s="142">
        <f t="shared" si="14"/>
        <v>139200</v>
      </c>
    </row>
    <row r="56" spans="1:7" x14ac:dyDescent="0.25">
      <c r="A56" s="146" t="s">
        <v>255</v>
      </c>
      <c r="B56" s="141" t="s">
        <v>266</v>
      </c>
      <c r="C56" s="166" t="s">
        <v>267</v>
      </c>
      <c r="D56" s="144"/>
      <c r="E56" s="145">
        <f>E57</f>
        <v>139200</v>
      </c>
      <c r="F56" s="145">
        <f t="shared" si="14"/>
        <v>139200</v>
      </c>
      <c r="G56" s="145">
        <f t="shared" si="14"/>
        <v>139200</v>
      </c>
    </row>
    <row r="57" spans="1:7" x14ac:dyDescent="0.25">
      <c r="A57" s="143" t="s">
        <v>191</v>
      </c>
      <c r="B57" s="141" t="s">
        <v>266</v>
      </c>
      <c r="C57" s="166" t="s">
        <v>267</v>
      </c>
      <c r="D57" s="144" t="s">
        <v>193</v>
      </c>
      <c r="E57" s="145">
        <v>139200</v>
      </c>
      <c r="F57" s="145">
        <v>139200</v>
      </c>
      <c r="G57" s="145">
        <v>139200</v>
      </c>
    </row>
    <row r="58" spans="1:7" x14ac:dyDescent="0.25">
      <c r="A58" s="147" t="s">
        <v>268</v>
      </c>
      <c r="B58" s="141" t="s">
        <v>269</v>
      </c>
      <c r="C58" s="165"/>
      <c r="D58" s="141"/>
      <c r="E58" s="142">
        <f>E59</f>
        <v>32000</v>
      </c>
      <c r="F58" s="142">
        <f t="shared" ref="F58:G60" si="15">F59</f>
        <v>32000</v>
      </c>
      <c r="G58" s="142">
        <f t="shared" si="15"/>
        <v>32000</v>
      </c>
    </row>
    <row r="59" spans="1:7" ht="63" x14ac:dyDescent="0.25">
      <c r="A59" s="127" t="s">
        <v>395</v>
      </c>
      <c r="B59" s="141" t="s">
        <v>270</v>
      </c>
      <c r="C59" s="165"/>
      <c r="D59" s="141"/>
      <c r="E59" s="142">
        <f>E60</f>
        <v>32000</v>
      </c>
      <c r="F59" s="142">
        <f t="shared" si="15"/>
        <v>32000</v>
      </c>
      <c r="G59" s="142">
        <f t="shared" si="15"/>
        <v>32000</v>
      </c>
    </row>
    <row r="60" spans="1:7" x14ac:dyDescent="0.25">
      <c r="A60" s="146" t="s">
        <v>255</v>
      </c>
      <c r="B60" s="141" t="s">
        <v>270</v>
      </c>
      <c r="C60" s="166" t="s">
        <v>244</v>
      </c>
      <c r="D60" s="144"/>
      <c r="E60" s="145">
        <f>E61</f>
        <v>32000</v>
      </c>
      <c r="F60" s="145">
        <f t="shared" si="15"/>
        <v>32000</v>
      </c>
      <c r="G60" s="145">
        <f t="shared" si="15"/>
        <v>32000</v>
      </c>
    </row>
    <row r="61" spans="1:7" ht="31.5" x14ac:dyDescent="0.25">
      <c r="A61" s="148" t="s">
        <v>225</v>
      </c>
      <c r="B61" s="141" t="s">
        <v>270</v>
      </c>
      <c r="C61" s="166" t="s">
        <v>244</v>
      </c>
      <c r="D61" s="144" t="s">
        <v>226</v>
      </c>
      <c r="E61" s="145">
        <v>32000</v>
      </c>
      <c r="F61" s="145">
        <v>32000</v>
      </c>
      <c r="G61" s="145">
        <v>32000</v>
      </c>
    </row>
    <row r="62" spans="1:7" ht="35.25" customHeight="1" x14ac:dyDescent="0.25">
      <c r="A62" s="149" t="s">
        <v>271</v>
      </c>
      <c r="B62" s="141" t="s">
        <v>272</v>
      </c>
      <c r="C62" s="165"/>
      <c r="D62" s="141"/>
      <c r="E62" s="142">
        <f>E63+E67+E75+E71</f>
        <v>2486800</v>
      </c>
      <c r="F62" s="142">
        <f t="shared" ref="F62:G62" si="16">F63+F67+F75+F71</f>
        <v>1622658.44</v>
      </c>
      <c r="G62" s="142">
        <f t="shared" si="16"/>
        <v>1412800</v>
      </c>
    </row>
    <row r="63" spans="1:7" ht="31.5" x14ac:dyDescent="0.25">
      <c r="A63" s="149" t="s">
        <v>273</v>
      </c>
      <c r="B63" s="141" t="s">
        <v>274</v>
      </c>
      <c r="C63" s="165"/>
      <c r="D63" s="141"/>
      <c r="E63" s="142">
        <f>E64</f>
        <v>2000</v>
      </c>
      <c r="F63" s="142">
        <f t="shared" ref="F63:G65" si="17">F64</f>
        <v>2000</v>
      </c>
      <c r="G63" s="142">
        <f t="shared" si="17"/>
        <v>2000</v>
      </c>
    </row>
    <row r="64" spans="1:7" ht="63" x14ac:dyDescent="0.25">
      <c r="A64" s="127" t="s">
        <v>395</v>
      </c>
      <c r="B64" s="141" t="s">
        <v>275</v>
      </c>
      <c r="C64" s="165"/>
      <c r="D64" s="141"/>
      <c r="E64" s="142">
        <f>E65</f>
        <v>2000</v>
      </c>
      <c r="F64" s="142">
        <f t="shared" si="17"/>
        <v>2000</v>
      </c>
      <c r="G64" s="142">
        <f t="shared" si="17"/>
        <v>2000</v>
      </c>
    </row>
    <row r="65" spans="1:7" x14ac:dyDescent="0.25">
      <c r="A65" s="146" t="s">
        <v>255</v>
      </c>
      <c r="B65" s="144" t="s">
        <v>275</v>
      </c>
      <c r="C65" s="166" t="s">
        <v>244</v>
      </c>
      <c r="D65" s="144"/>
      <c r="E65" s="145">
        <f>E66</f>
        <v>2000</v>
      </c>
      <c r="F65" s="145">
        <f t="shared" si="17"/>
        <v>2000</v>
      </c>
      <c r="G65" s="145">
        <f t="shared" si="17"/>
        <v>2000</v>
      </c>
    </row>
    <row r="66" spans="1:7" ht="31.5" x14ac:dyDescent="0.25">
      <c r="A66" s="143" t="s">
        <v>276</v>
      </c>
      <c r="B66" s="144" t="s">
        <v>275</v>
      </c>
      <c r="C66" s="166" t="s">
        <v>244</v>
      </c>
      <c r="D66" s="144" t="s">
        <v>58</v>
      </c>
      <c r="E66" s="145">
        <v>2000</v>
      </c>
      <c r="F66" s="145">
        <v>2000</v>
      </c>
      <c r="G66" s="145">
        <v>2000</v>
      </c>
    </row>
    <row r="67" spans="1:7" ht="21.75" customHeight="1" x14ac:dyDescent="0.25">
      <c r="A67" s="149" t="s">
        <v>277</v>
      </c>
      <c r="B67" s="141" t="s">
        <v>278</v>
      </c>
      <c r="C67" s="165"/>
      <c r="D67" s="141"/>
      <c r="E67" s="142">
        <f>E68</f>
        <v>3000</v>
      </c>
      <c r="F67" s="142">
        <f t="shared" ref="F67:G69" si="18">F68</f>
        <v>3000</v>
      </c>
      <c r="G67" s="142">
        <f t="shared" si="18"/>
        <v>3000</v>
      </c>
    </row>
    <row r="68" spans="1:7" ht="63" x14ac:dyDescent="0.25">
      <c r="A68" s="127" t="s">
        <v>395</v>
      </c>
      <c r="B68" s="141" t="s">
        <v>279</v>
      </c>
      <c r="C68" s="165"/>
      <c r="D68" s="141"/>
      <c r="E68" s="142">
        <f>E69</f>
        <v>3000</v>
      </c>
      <c r="F68" s="142">
        <f t="shared" si="18"/>
        <v>3000</v>
      </c>
      <c r="G68" s="142">
        <f t="shared" si="18"/>
        <v>3000</v>
      </c>
    </row>
    <row r="69" spans="1:7" x14ac:dyDescent="0.25">
      <c r="A69" s="146" t="s">
        <v>255</v>
      </c>
      <c r="B69" s="144" t="s">
        <v>279</v>
      </c>
      <c r="C69" s="166" t="s">
        <v>244</v>
      </c>
      <c r="D69" s="144"/>
      <c r="E69" s="145">
        <f>E70</f>
        <v>3000</v>
      </c>
      <c r="F69" s="145">
        <f t="shared" si="18"/>
        <v>3000</v>
      </c>
      <c r="G69" s="145">
        <f t="shared" si="18"/>
        <v>3000</v>
      </c>
    </row>
    <row r="70" spans="1:7" ht="31.5" x14ac:dyDescent="0.25">
      <c r="A70" s="143" t="s">
        <v>276</v>
      </c>
      <c r="B70" s="144" t="s">
        <v>279</v>
      </c>
      <c r="C70" s="166" t="s">
        <v>244</v>
      </c>
      <c r="D70" s="144" t="s">
        <v>58</v>
      </c>
      <c r="E70" s="145">
        <v>3000</v>
      </c>
      <c r="F70" s="145">
        <v>3000</v>
      </c>
      <c r="G70" s="145">
        <v>3000</v>
      </c>
    </row>
    <row r="71" spans="1:7" ht="31.5" x14ac:dyDescent="0.25">
      <c r="A71" s="149" t="s">
        <v>280</v>
      </c>
      <c r="B71" s="141" t="s">
        <v>281</v>
      </c>
      <c r="C71" s="165"/>
      <c r="D71" s="141"/>
      <c r="E71" s="142">
        <f>E72</f>
        <v>6000</v>
      </c>
      <c r="F71" s="142">
        <f t="shared" ref="F71:G73" si="19">F72</f>
        <v>6000</v>
      </c>
      <c r="G71" s="142">
        <f t="shared" si="19"/>
        <v>6000</v>
      </c>
    </row>
    <row r="72" spans="1:7" ht="63" x14ac:dyDescent="0.25">
      <c r="A72" s="127" t="s">
        <v>395</v>
      </c>
      <c r="B72" s="141" t="s">
        <v>282</v>
      </c>
      <c r="C72" s="165"/>
      <c r="D72" s="141"/>
      <c r="E72" s="142">
        <f>E73</f>
        <v>6000</v>
      </c>
      <c r="F72" s="142">
        <f t="shared" si="19"/>
        <v>6000</v>
      </c>
      <c r="G72" s="142">
        <f t="shared" si="19"/>
        <v>6000</v>
      </c>
    </row>
    <row r="73" spans="1:7" x14ac:dyDescent="0.25">
      <c r="A73" s="146" t="s">
        <v>255</v>
      </c>
      <c r="B73" s="144" t="s">
        <v>282</v>
      </c>
      <c r="C73" s="166" t="s">
        <v>244</v>
      </c>
      <c r="D73" s="144"/>
      <c r="E73" s="145">
        <f>E74</f>
        <v>6000</v>
      </c>
      <c r="F73" s="145">
        <f t="shared" si="19"/>
        <v>6000</v>
      </c>
      <c r="G73" s="145">
        <f t="shared" si="19"/>
        <v>6000</v>
      </c>
    </row>
    <row r="74" spans="1:7" ht="31.5" x14ac:dyDescent="0.25">
      <c r="A74" s="143" t="s">
        <v>276</v>
      </c>
      <c r="B74" s="144" t="s">
        <v>282</v>
      </c>
      <c r="C74" s="166" t="s">
        <v>244</v>
      </c>
      <c r="D74" s="144" t="s">
        <v>58</v>
      </c>
      <c r="E74" s="145">
        <v>6000</v>
      </c>
      <c r="F74" s="145">
        <v>6000</v>
      </c>
      <c r="G74" s="145">
        <v>6000</v>
      </c>
    </row>
    <row r="75" spans="1:7" x14ac:dyDescent="0.25">
      <c r="A75" s="27" t="s">
        <v>283</v>
      </c>
      <c r="B75" s="141" t="s">
        <v>284</v>
      </c>
      <c r="C75" s="165"/>
      <c r="D75" s="141"/>
      <c r="E75" s="142">
        <f>E76+E79+E84+E81</f>
        <v>2475800</v>
      </c>
      <c r="F75" s="142">
        <f t="shared" ref="F75:G75" si="20">F76+F79+F84+F81</f>
        <v>1611658.44</v>
      </c>
      <c r="G75" s="142">
        <f t="shared" si="20"/>
        <v>1401800</v>
      </c>
    </row>
    <row r="76" spans="1:7" ht="47.25" x14ac:dyDescent="0.25">
      <c r="A76" s="150" t="s">
        <v>285</v>
      </c>
      <c r="B76" s="141" t="s">
        <v>286</v>
      </c>
      <c r="C76" s="165"/>
      <c r="D76" s="141"/>
      <c r="E76" s="142">
        <f>E77</f>
        <v>2050000</v>
      </c>
      <c r="F76" s="142">
        <f t="shared" ref="F76:G77" si="21">F77</f>
        <v>1324858.44</v>
      </c>
      <c r="G76" s="142">
        <f t="shared" si="21"/>
        <v>1155000</v>
      </c>
    </row>
    <row r="77" spans="1:7" ht="63" x14ac:dyDescent="0.25">
      <c r="A77" s="131" t="s">
        <v>240</v>
      </c>
      <c r="B77" s="144" t="s">
        <v>286</v>
      </c>
      <c r="C77" s="166" t="s">
        <v>242</v>
      </c>
      <c r="D77" s="144"/>
      <c r="E77" s="145">
        <f>E78</f>
        <v>2050000</v>
      </c>
      <c r="F77" s="145">
        <f t="shared" si="21"/>
        <v>1324858.44</v>
      </c>
      <c r="G77" s="145">
        <f t="shared" si="21"/>
        <v>1155000</v>
      </c>
    </row>
    <row r="78" spans="1:7" x14ac:dyDescent="0.25">
      <c r="A78" s="143" t="s">
        <v>59</v>
      </c>
      <c r="B78" s="144" t="s">
        <v>286</v>
      </c>
      <c r="C78" s="166" t="s">
        <v>242</v>
      </c>
      <c r="D78" s="144" t="s">
        <v>60</v>
      </c>
      <c r="E78" s="145">
        <v>2050000</v>
      </c>
      <c r="F78" s="145">
        <v>1324858.44</v>
      </c>
      <c r="G78" s="145">
        <v>1155000</v>
      </c>
    </row>
    <row r="79" spans="1:7" ht="47.25" x14ac:dyDescent="0.25">
      <c r="A79" s="96" t="s">
        <v>175</v>
      </c>
      <c r="B79" s="141" t="s">
        <v>287</v>
      </c>
      <c r="C79" s="165"/>
      <c r="D79" s="141"/>
      <c r="E79" s="142">
        <f>E80</f>
        <v>323000</v>
      </c>
      <c r="F79" s="142">
        <f t="shared" ref="F79:G79" si="22">F80</f>
        <v>223000</v>
      </c>
      <c r="G79" s="142">
        <f t="shared" si="22"/>
        <v>213000</v>
      </c>
    </row>
    <row r="80" spans="1:7" x14ac:dyDescent="0.25">
      <c r="A80" s="146" t="s">
        <v>255</v>
      </c>
      <c r="B80" s="144" t="s">
        <v>287</v>
      </c>
      <c r="C80" s="166" t="s">
        <v>244</v>
      </c>
      <c r="D80" s="144"/>
      <c r="E80" s="145">
        <v>323000</v>
      </c>
      <c r="F80" s="145">
        <v>223000</v>
      </c>
      <c r="G80" s="145">
        <v>213000</v>
      </c>
    </row>
    <row r="81" spans="1:7" x14ac:dyDescent="0.25">
      <c r="A81" s="146" t="s">
        <v>172</v>
      </c>
      <c r="B81" s="144" t="s">
        <v>394</v>
      </c>
      <c r="C81" s="166" t="s">
        <v>257</v>
      </c>
      <c r="D81" s="144"/>
      <c r="E81" s="145">
        <f>E82</f>
        <v>800</v>
      </c>
      <c r="F81" s="145">
        <f t="shared" ref="F81:G81" si="23">F82</f>
        <v>800</v>
      </c>
      <c r="G81" s="145">
        <f t="shared" si="23"/>
        <v>800</v>
      </c>
    </row>
    <row r="82" spans="1:7" x14ac:dyDescent="0.25">
      <c r="A82" s="143" t="s">
        <v>59</v>
      </c>
      <c r="B82" s="144" t="s">
        <v>394</v>
      </c>
      <c r="C82" s="166" t="s">
        <v>257</v>
      </c>
      <c r="D82" s="144" t="s">
        <v>60</v>
      </c>
      <c r="E82" s="145">
        <v>800</v>
      </c>
      <c r="F82" s="145">
        <v>800</v>
      </c>
      <c r="G82" s="145">
        <v>800</v>
      </c>
    </row>
    <row r="83" spans="1:7" x14ac:dyDescent="0.25">
      <c r="A83" s="123" t="s">
        <v>288</v>
      </c>
      <c r="B83" s="141" t="s">
        <v>284</v>
      </c>
      <c r="C83" s="166"/>
      <c r="D83" s="144"/>
      <c r="E83" s="142">
        <f>E84</f>
        <v>102000</v>
      </c>
      <c r="F83" s="142">
        <f t="shared" ref="F83:G85" si="24">F84</f>
        <v>63000</v>
      </c>
      <c r="G83" s="142">
        <f t="shared" si="24"/>
        <v>33000</v>
      </c>
    </row>
    <row r="84" spans="1:7" ht="63" x14ac:dyDescent="0.25">
      <c r="A84" s="127" t="s">
        <v>395</v>
      </c>
      <c r="B84" s="141" t="s">
        <v>289</v>
      </c>
      <c r="C84" s="165"/>
      <c r="D84" s="141"/>
      <c r="E84" s="142">
        <f>E85</f>
        <v>102000</v>
      </c>
      <c r="F84" s="142">
        <f t="shared" si="24"/>
        <v>63000</v>
      </c>
      <c r="G84" s="142">
        <f t="shared" si="24"/>
        <v>33000</v>
      </c>
    </row>
    <row r="85" spans="1:7" ht="26.25" customHeight="1" x14ac:dyDescent="0.25">
      <c r="A85" s="146" t="s">
        <v>255</v>
      </c>
      <c r="B85" s="144" t="s">
        <v>289</v>
      </c>
      <c r="C85" s="166" t="s">
        <v>244</v>
      </c>
      <c r="D85" s="144"/>
      <c r="E85" s="145">
        <f>E86</f>
        <v>102000</v>
      </c>
      <c r="F85" s="145">
        <f t="shared" si="24"/>
        <v>63000</v>
      </c>
      <c r="G85" s="145">
        <f t="shared" si="24"/>
        <v>33000</v>
      </c>
    </row>
    <row r="86" spans="1:7" x14ac:dyDescent="0.25">
      <c r="A86" s="143" t="s">
        <v>59</v>
      </c>
      <c r="B86" s="144" t="s">
        <v>289</v>
      </c>
      <c r="C86" s="166" t="s">
        <v>244</v>
      </c>
      <c r="D86" s="144" t="s">
        <v>60</v>
      </c>
      <c r="E86" s="145">
        <v>102000</v>
      </c>
      <c r="F86" s="145">
        <v>63000</v>
      </c>
      <c r="G86" s="145">
        <v>33000</v>
      </c>
    </row>
    <row r="87" spans="1:7" ht="31.5" hidden="1" x14ac:dyDescent="0.25">
      <c r="A87" s="27" t="s">
        <v>290</v>
      </c>
      <c r="B87" s="141" t="s">
        <v>291</v>
      </c>
      <c r="C87" s="165"/>
      <c r="D87" s="141"/>
      <c r="E87" s="142">
        <f>E89</f>
        <v>0</v>
      </c>
      <c r="F87" s="142">
        <f t="shared" ref="F87:G87" si="25">F89</f>
        <v>0</v>
      </c>
      <c r="G87" s="142">
        <f t="shared" si="25"/>
        <v>0</v>
      </c>
    </row>
    <row r="88" spans="1:7" ht="126" hidden="1" customHeight="1" x14ac:dyDescent="0.25">
      <c r="A88" s="127" t="s">
        <v>292</v>
      </c>
      <c r="B88" s="141" t="s">
        <v>293</v>
      </c>
      <c r="C88" s="165"/>
      <c r="D88" s="141"/>
      <c r="E88" s="142">
        <f>E89</f>
        <v>0</v>
      </c>
      <c r="F88" s="142">
        <f t="shared" ref="F88:G89" si="26">F89</f>
        <v>0</v>
      </c>
      <c r="G88" s="142">
        <f t="shared" si="26"/>
        <v>0</v>
      </c>
    </row>
    <row r="89" spans="1:7" ht="409.5" hidden="1" customHeight="1" x14ac:dyDescent="0.25">
      <c r="A89" s="146" t="s">
        <v>255</v>
      </c>
      <c r="B89" s="144" t="s">
        <v>293</v>
      </c>
      <c r="C89" s="166" t="s">
        <v>244</v>
      </c>
      <c r="D89" s="144"/>
      <c r="E89" s="145">
        <f>E90</f>
        <v>0</v>
      </c>
      <c r="F89" s="145">
        <f t="shared" si="26"/>
        <v>0</v>
      </c>
      <c r="G89" s="145">
        <f t="shared" si="26"/>
        <v>0</v>
      </c>
    </row>
    <row r="90" spans="1:7" ht="27" hidden="1" customHeight="1" x14ac:dyDescent="0.25">
      <c r="A90" s="143" t="s">
        <v>294</v>
      </c>
      <c r="B90" s="144" t="s">
        <v>293</v>
      </c>
      <c r="C90" s="166" t="s">
        <v>244</v>
      </c>
      <c r="D90" s="144" t="s">
        <v>295</v>
      </c>
      <c r="E90" s="145"/>
      <c r="F90" s="145"/>
      <c r="G90" s="145"/>
    </row>
    <row r="91" spans="1:7" ht="23.25" customHeight="1" x14ac:dyDescent="0.25">
      <c r="A91" s="27" t="s">
        <v>296</v>
      </c>
      <c r="B91" s="141" t="s">
        <v>297</v>
      </c>
      <c r="C91" s="165"/>
      <c r="D91" s="141"/>
      <c r="E91" s="142">
        <f>E92</f>
        <v>1279521.72</v>
      </c>
      <c r="F91" s="142">
        <f t="shared" ref="F91:G91" si="27">F92</f>
        <v>1285100</v>
      </c>
      <c r="G91" s="142">
        <f t="shared" si="27"/>
        <v>1347000</v>
      </c>
    </row>
    <row r="92" spans="1:7" ht="30.75" customHeight="1" x14ac:dyDescent="0.25">
      <c r="A92" s="27" t="s">
        <v>298</v>
      </c>
      <c r="B92" s="141" t="s">
        <v>299</v>
      </c>
      <c r="C92" s="165"/>
      <c r="D92" s="141"/>
      <c r="E92" s="142">
        <f>E93+E96+E113</f>
        <v>1279521.72</v>
      </c>
      <c r="F92" s="142">
        <f t="shared" ref="F92:G92" si="28">F93+F96+F113</f>
        <v>1285100</v>
      </c>
      <c r="G92" s="142">
        <f t="shared" si="28"/>
        <v>1347000</v>
      </c>
    </row>
    <row r="93" spans="1:7" ht="66.75" customHeight="1" x14ac:dyDescent="0.25">
      <c r="A93" s="127" t="s">
        <v>395</v>
      </c>
      <c r="B93" s="141" t="s">
        <v>300</v>
      </c>
      <c r="C93" s="165"/>
      <c r="D93" s="141"/>
      <c r="E93" s="142">
        <f>E94</f>
        <v>434121.72</v>
      </c>
      <c r="F93" s="142">
        <f t="shared" ref="F93:G94" si="29">F94</f>
        <v>576300</v>
      </c>
      <c r="G93" s="142">
        <f t="shared" si="29"/>
        <v>539200</v>
      </c>
    </row>
    <row r="94" spans="1:7" ht="20.25" customHeight="1" x14ac:dyDescent="0.25">
      <c r="A94" s="146" t="s">
        <v>255</v>
      </c>
      <c r="B94" s="144" t="s">
        <v>300</v>
      </c>
      <c r="C94" s="166" t="s">
        <v>244</v>
      </c>
      <c r="D94" s="144"/>
      <c r="E94" s="145">
        <f>E95</f>
        <v>434121.72</v>
      </c>
      <c r="F94" s="145">
        <f t="shared" si="29"/>
        <v>576300</v>
      </c>
      <c r="G94" s="145">
        <f t="shared" si="29"/>
        <v>539200</v>
      </c>
    </row>
    <row r="95" spans="1:7" x14ac:dyDescent="0.25">
      <c r="A95" s="143" t="s">
        <v>301</v>
      </c>
      <c r="B95" s="144" t="s">
        <v>300</v>
      </c>
      <c r="C95" s="166" t="s">
        <v>244</v>
      </c>
      <c r="D95" s="144" t="s">
        <v>64</v>
      </c>
      <c r="E95" s="145">
        <v>434121.72</v>
      </c>
      <c r="F95" s="145">
        <v>576300</v>
      </c>
      <c r="G95" s="145">
        <v>539200</v>
      </c>
    </row>
    <row r="96" spans="1:7" ht="63" x14ac:dyDescent="0.25">
      <c r="A96" s="127" t="s">
        <v>395</v>
      </c>
      <c r="B96" s="141" t="s">
        <v>302</v>
      </c>
      <c r="C96" s="165"/>
      <c r="D96" s="141"/>
      <c r="E96" s="142">
        <f>E97</f>
        <v>270000</v>
      </c>
      <c r="F96" s="142">
        <f t="shared" ref="F96:G97" si="30">F97</f>
        <v>110000</v>
      </c>
      <c r="G96" s="142">
        <f t="shared" si="30"/>
        <v>199000</v>
      </c>
    </row>
    <row r="97" spans="1:7" x14ac:dyDescent="0.25">
      <c r="A97" s="146" t="s">
        <v>255</v>
      </c>
      <c r="B97" s="144" t="s">
        <v>302</v>
      </c>
      <c r="C97" s="166" t="s">
        <v>244</v>
      </c>
      <c r="D97" s="144"/>
      <c r="E97" s="145">
        <f>E98</f>
        <v>270000</v>
      </c>
      <c r="F97" s="145">
        <f t="shared" si="30"/>
        <v>110000</v>
      </c>
      <c r="G97" s="145">
        <f t="shared" si="30"/>
        <v>199000</v>
      </c>
    </row>
    <row r="98" spans="1:7" x14ac:dyDescent="0.25">
      <c r="A98" s="143" t="s">
        <v>301</v>
      </c>
      <c r="B98" s="144" t="s">
        <v>302</v>
      </c>
      <c r="C98" s="166" t="s">
        <v>244</v>
      </c>
      <c r="D98" s="144" t="s">
        <v>64</v>
      </c>
      <c r="E98" s="145">
        <v>270000</v>
      </c>
      <c r="F98" s="145">
        <v>110000</v>
      </c>
      <c r="G98" s="145">
        <v>199000</v>
      </c>
    </row>
    <row r="99" spans="1:7" hidden="1" x14ac:dyDescent="0.25">
      <c r="A99" s="27" t="s">
        <v>303</v>
      </c>
      <c r="B99" s="141" t="s">
        <v>304</v>
      </c>
      <c r="C99" s="165"/>
      <c r="D99" s="141"/>
      <c r="E99" s="142">
        <f>E101</f>
        <v>0</v>
      </c>
      <c r="F99" s="142">
        <f t="shared" ref="F99:G99" si="31">F101</f>
        <v>0</v>
      </c>
      <c r="G99" s="142">
        <f t="shared" si="31"/>
        <v>0</v>
      </c>
    </row>
    <row r="100" spans="1:7" ht="34.5" hidden="1" customHeight="1" x14ac:dyDescent="0.25">
      <c r="A100" s="127" t="s">
        <v>292</v>
      </c>
      <c r="B100" s="141" t="s">
        <v>305</v>
      </c>
      <c r="C100" s="165"/>
      <c r="D100" s="141"/>
      <c r="E100" s="142">
        <f>E101</f>
        <v>0</v>
      </c>
      <c r="F100" s="142">
        <f t="shared" ref="F100:G101" si="32">F101</f>
        <v>0</v>
      </c>
      <c r="G100" s="142">
        <f t="shared" si="32"/>
        <v>0</v>
      </c>
    </row>
    <row r="101" spans="1:7" hidden="1" x14ac:dyDescent="0.25">
      <c r="A101" s="146" t="s">
        <v>255</v>
      </c>
      <c r="B101" s="144" t="s">
        <v>300</v>
      </c>
      <c r="C101" s="166" t="s">
        <v>244</v>
      </c>
      <c r="D101" s="144"/>
      <c r="E101" s="145">
        <f>E102</f>
        <v>0</v>
      </c>
      <c r="F101" s="145">
        <f t="shared" si="32"/>
        <v>0</v>
      </c>
      <c r="G101" s="145">
        <f t="shared" si="32"/>
        <v>0</v>
      </c>
    </row>
    <row r="102" spans="1:7" hidden="1" x14ac:dyDescent="0.25">
      <c r="A102" s="143" t="s">
        <v>301</v>
      </c>
      <c r="B102" s="144" t="s">
        <v>300</v>
      </c>
      <c r="C102" s="166" t="s">
        <v>244</v>
      </c>
      <c r="D102" s="144" t="s">
        <v>64</v>
      </c>
      <c r="E102" s="145"/>
      <c r="F102" s="145"/>
      <c r="G102" s="145"/>
    </row>
    <row r="103" spans="1:7" ht="35.25" hidden="1" customHeight="1" x14ac:dyDescent="0.25">
      <c r="A103" s="127" t="s">
        <v>306</v>
      </c>
      <c r="B103" s="141" t="s">
        <v>302</v>
      </c>
      <c r="C103" s="165"/>
      <c r="D103" s="141"/>
      <c r="E103" s="142">
        <f>E104</f>
        <v>0</v>
      </c>
      <c r="F103" s="142">
        <f t="shared" ref="F103:G103" si="33">F104</f>
        <v>0</v>
      </c>
      <c r="G103" s="142">
        <f t="shared" si="33"/>
        <v>0</v>
      </c>
    </row>
    <row r="104" spans="1:7" hidden="1" x14ac:dyDescent="0.25">
      <c r="A104" s="146" t="s">
        <v>255</v>
      </c>
      <c r="B104" s="144" t="s">
        <v>302</v>
      </c>
      <c r="C104" s="166" t="s">
        <v>244</v>
      </c>
      <c r="D104" s="144"/>
      <c r="E104" s="145"/>
      <c r="F104" s="145"/>
      <c r="G104" s="145"/>
    </row>
    <row r="105" spans="1:7" hidden="1" x14ac:dyDescent="0.25">
      <c r="A105" s="143" t="s">
        <v>301</v>
      </c>
      <c r="B105" s="144" t="s">
        <v>300</v>
      </c>
      <c r="C105" s="166" t="s">
        <v>244</v>
      </c>
      <c r="D105" s="144" t="s">
        <v>64</v>
      </c>
      <c r="E105" s="145"/>
      <c r="F105" s="145"/>
      <c r="G105" s="145"/>
    </row>
    <row r="106" spans="1:7" ht="63" hidden="1" x14ac:dyDescent="0.25">
      <c r="A106" s="127" t="s">
        <v>292</v>
      </c>
      <c r="B106" s="141" t="s">
        <v>302</v>
      </c>
      <c r="C106" s="165"/>
      <c r="D106" s="141"/>
      <c r="E106" s="142">
        <f>E107</f>
        <v>0</v>
      </c>
      <c r="F106" s="142">
        <f t="shared" ref="F106:G107" si="34">F107</f>
        <v>0</v>
      </c>
      <c r="G106" s="142">
        <f t="shared" si="34"/>
        <v>0</v>
      </c>
    </row>
    <row r="107" spans="1:7" hidden="1" x14ac:dyDescent="0.25">
      <c r="A107" s="146" t="s">
        <v>255</v>
      </c>
      <c r="B107" s="144" t="s">
        <v>302</v>
      </c>
      <c r="C107" s="166" t="s">
        <v>244</v>
      </c>
      <c r="D107" s="144"/>
      <c r="E107" s="145">
        <f>E108</f>
        <v>0</v>
      </c>
      <c r="F107" s="145">
        <f t="shared" si="34"/>
        <v>0</v>
      </c>
      <c r="G107" s="145">
        <f t="shared" si="34"/>
        <v>0</v>
      </c>
    </row>
    <row r="108" spans="1:7" hidden="1" x14ac:dyDescent="0.25">
      <c r="A108" s="143" t="s">
        <v>301</v>
      </c>
      <c r="B108" s="144" t="s">
        <v>302</v>
      </c>
      <c r="C108" s="166" t="s">
        <v>244</v>
      </c>
      <c r="D108" s="144" t="s">
        <v>64</v>
      </c>
      <c r="E108" s="145"/>
      <c r="F108" s="145"/>
      <c r="G108" s="145"/>
    </row>
    <row r="109" spans="1:7" hidden="1" x14ac:dyDescent="0.25">
      <c r="A109" s="27" t="s">
        <v>303</v>
      </c>
      <c r="B109" s="141" t="s">
        <v>304</v>
      </c>
      <c r="C109" s="165"/>
      <c r="D109" s="141"/>
      <c r="E109" s="142">
        <f>E111</f>
        <v>0</v>
      </c>
      <c r="F109" s="142">
        <f t="shared" ref="F109:G109" si="35">F111</f>
        <v>0</v>
      </c>
      <c r="G109" s="142">
        <f t="shared" si="35"/>
        <v>0</v>
      </c>
    </row>
    <row r="110" spans="1:7" ht="63" hidden="1" x14ac:dyDescent="0.25">
      <c r="A110" s="127" t="s">
        <v>292</v>
      </c>
      <c r="B110" s="141" t="s">
        <v>305</v>
      </c>
      <c r="C110" s="165"/>
      <c r="D110" s="141"/>
      <c r="E110" s="142">
        <f>E111</f>
        <v>0</v>
      </c>
      <c r="F110" s="142">
        <f t="shared" ref="F110:G111" si="36">F111</f>
        <v>0</v>
      </c>
      <c r="G110" s="142">
        <f t="shared" si="36"/>
        <v>0</v>
      </c>
    </row>
    <row r="111" spans="1:7" hidden="1" x14ac:dyDescent="0.25">
      <c r="A111" s="146" t="s">
        <v>255</v>
      </c>
      <c r="B111" s="144" t="s">
        <v>305</v>
      </c>
      <c r="C111" s="166" t="s">
        <v>244</v>
      </c>
      <c r="D111" s="144"/>
      <c r="E111" s="145">
        <f>E112</f>
        <v>0</v>
      </c>
      <c r="F111" s="145">
        <f t="shared" si="36"/>
        <v>0</v>
      </c>
      <c r="G111" s="145">
        <f t="shared" si="36"/>
        <v>0</v>
      </c>
    </row>
    <row r="112" spans="1:7" hidden="1" x14ac:dyDescent="0.25">
      <c r="A112" s="143" t="s">
        <v>301</v>
      </c>
      <c r="B112" s="144" t="s">
        <v>302</v>
      </c>
      <c r="C112" s="166" t="s">
        <v>244</v>
      </c>
      <c r="D112" s="144" t="s">
        <v>64</v>
      </c>
      <c r="E112" s="145"/>
      <c r="F112" s="145"/>
      <c r="G112" s="145"/>
    </row>
    <row r="113" spans="1:7" ht="63" x14ac:dyDescent="0.25">
      <c r="A113" s="127" t="s">
        <v>395</v>
      </c>
      <c r="B113" s="141" t="s">
        <v>307</v>
      </c>
      <c r="C113" s="165"/>
      <c r="D113" s="141"/>
      <c r="E113" s="142">
        <f>E114</f>
        <v>575400</v>
      </c>
      <c r="F113" s="142">
        <f t="shared" ref="F113:G114" si="37">F114</f>
        <v>598800</v>
      </c>
      <c r="G113" s="142">
        <f t="shared" si="37"/>
        <v>608800</v>
      </c>
    </row>
    <row r="114" spans="1:7" x14ac:dyDescent="0.25">
      <c r="A114" s="146" t="s">
        <v>255</v>
      </c>
      <c r="B114" s="144" t="s">
        <v>307</v>
      </c>
      <c r="C114" s="166" t="s">
        <v>244</v>
      </c>
      <c r="D114" s="144"/>
      <c r="E114" s="145">
        <f>E115</f>
        <v>575400</v>
      </c>
      <c r="F114" s="145">
        <f t="shared" si="37"/>
        <v>598800</v>
      </c>
      <c r="G114" s="145">
        <f t="shared" si="37"/>
        <v>608800</v>
      </c>
    </row>
    <row r="115" spans="1:7" x14ac:dyDescent="0.25">
      <c r="A115" s="143" t="s">
        <v>301</v>
      </c>
      <c r="B115" s="144" t="s">
        <v>307</v>
      </c>
      <c r="C115" s="166" t="s">
        <v>244</v>
      </c>
      <c r="D115" s="144" t="s">
        <v>64</v>
      </c>
      <c r="E115" s="145">
        <v>575400</v>
      </c>
      <c r="F115" s="145">
        <v>598800</v>
      </c>
      <c r="G115" s="145">
        <v>608800</v>
      </c>
    </row>
    <row r="116" spans="1:7" ht="63" hidden="1" x14ac:dyDescent="0.25">
      <c r="A116" s="127" t="s">
        <v>261</v>
      </c>
      <c r="B116" s="141" t="s">
        <v>302</v>
      </c>
      <c r="C116" s="165"/>
      <c r="D116" s="141"/>
      <c r="E116" s="142">
        <f>E117</f>
        <v>0</v>
      </c>
      <c r="F116" s="142">
        <f t="shared" ref="F116:G117" si="38">F117</f>
        <v>0</v>
      </c>
      <c r="G116" s="142">
        <f t="shared" si="38"/>
        <v>0</v>
      </c>
    </row>
    <row r="117" spans="1:7" ht="78" hidden="1" customHeight="1" x14ac:dyDescent="0.25">
      <c r="A117" s="146" t="s">
        <v>255</v>
      </c>
      <c r="B117" s="144" t="s">
        <v>302</v>
      </c>
      <c r="C117" s="166" t="s">
        <v>244</v>
      </c>
      <c r="D117" s="144"/>
      <c r="E117" s="145">
        <f>E118</f>
        <v>0</v>
      </c>
      <c r="F117" s="145">
        <f t="shared" si="38"/>
        <v>0</v>
      </c>
      <c r="G117" s="145">
        <f t="shared" si="38"/>
        <v>0</v>
      </c>
    </row>
    <row r="118" spans="1:7" hidden="1" x14ac:dyDescent="0.25">
      <c r="A118" s="143" t="s">
        <v>301</v>
      </c>
      <c r="B118" s="144" t="s">
        <v>302</v>
      </c>
      <c r="C118" s="166" t="s">
        <v>244</v>
      </c>
      <c r="D118" s="144" t="s">
        <v>64</v>
      </c>
      <c r="E118" s="145"/>
      <c r="F118" s="145"/>
      <c r="G118" s="145"/>
    </row>
    <row r="119" spans="1:7" hidden="1" x14ac:dyDescent="0.25">
      <c r="A119" s="27" t="s">
        <v>303</v>
      </c>
      <c r="B119" s="141" t="s">
        <v>304</v>
      </c>
      <c r="C119" s="165"/>
      <c r="D119" s="141"/>
      <c r="E119" s="142">
        <f>E121</f>
        <v>0</v>
      </c>
      <c r="F119" s="142">
        <f t="shared" ref="F119:G119" si="39">F121</f>
        <v>0</v>
      </c>
      <c r="G119" s="142">
        <f t="shared" si="39"/>
        <v>0</v>
      </c>
    </row>
    <row r="120" spans="1:7" ht="63" hidden="1" x14ac:dyDescent="0.25">
      <c r="A120" s="127" t="s">
        <v>261</v>
      </c>
      <c r="B120" s="141" t="s">
        <v>305</v>
      </c>
      <c r="C120" s="165"/>
      <c r="D120" s="141"/>
      <c r="E120" s="142">
        <f>E121</f>
        <v>0</v>
      </c>
      <c r="F120" s="142">
        <f t="shared" ref="F120:G121" si="40">F121</f>
        <v>0</v>
      </c>
      <c r="G120" s="142">
        <f t="shared" si="40"/>
        <v>0</v>
      </c>
    </row>
    <row r="121" spans="1:7" hidden="1" x14ac:dyDescent="0.25">
      <c r="A121" s="146" t="s">
        <v>255</v>
      </c>
      <c r="B121" s="144" t="s">
        <v>305</v>
      </c>
      <c r="C121" s="166" t="s">
        <v>244</v>
      </c>
      <c r="D121" s="144"/>
      <c r="E121" s="145">
        <f>E122</f>
        <v>0</v>
      </c>
      <c r="F121" s="145">
        <f t="shared" si="40"/>
        <v>0</v>
      </c>
      <c r="G121" s="145">
        <f t="shared" si="40"/>
        <v>0</v>
      </c>
    </row>
    <row r="122" spans="1:7" hidden="1" x14ac:dyDescent="0.25">
      <c r="A122" s="143" t="s">
        <v>301</v>
      </c>
      <c r="B122" s="144" t="s">
        <v>307</v>
      </c>
      <c r="C122" s="166" t="s">
        <v>244</v>
      </c>
      <c r="D122" s="144" t="s">
        <v>64</v>
      </c>
      <c r="E122" s="145">
        <v>0</v>
      </c>
      <c r="F122" s="145">
        <v>0</v>
      </c>
      <c r="G122" s="145">
        <v>0</v>
      </c>
    </row>
    <row r="123" spans="1:7" ht="31.5" hidden="1" x14ac:dyDescent="0.25">
      <c r="A123" s="27" t="s">
        <v>308</v>
      </c>
      <c r="B123" s="141" t="s">
        <v>309</v>
      </c>
      <c r="C123" s="165"/>
      <c r="D123" s="141"/>
      <c r="E123" s="142">
        <f>E125</f>
        <v>0</v>
      </c>
      <c r="F123" s="142">
        <f t="shared" ref="F123:G123" si="41">F125</f>
        <v>0</v>
      </c>
      <c r="G123" s="142">
        <f t="shared" si="41"/>
        <v>0</v>
      </c>
    </row>
    <row r="124" spans="1:7" ht="63" hidden="1" x14ac:dyDescent="0.25">
      <c r="A124" s="127" t="s">
        <v>292</v>
      </c>
      <c r="B124" s="141" t="s">
        <v>310</v>
      </c>
      <c r="C124" s="165"/>
      <c r="D124" s="141"/>
      <c r="E124" s="142">
        <f>E125</f>
        <v>0</v>
      </c>
      <c r="F124" s="142">
        <f t="shared" ref="F124:G125" si="42">F125</f>
        <v>0</v>
      </c>
      <c r="G124" s="142">
        <f t="shared" si="42"/>
        <v>0</v>
      </c>
    </row>
    <row r="125" spans="1:7" hidden="1" x14ac:dyDescent="0.25">
      <c r="A125" s="146" t="s">
        <v>255</v>
      </c>
      <c r="B125" s="144" t="s">
        <v>310</v>
      </c>
      <c r="C125" s="166" t="s">
        <v>244</v>
      </c>
      <c r="D125" s="144"/>
      <c r="E125" s="145">
        <f>E126</f>
        <v>0</v>
      </c>
      <c r="F125" s="145">
        <f t="shared" si="42"/>
        <v>0</v>
      </c>
      <c r="G125" s="145">
        <f t="shared" si="42"/>
        <v>0</v>
      </c>
    </row>
    <row r="126" spans="1:7" hidden="1" x14ac:dyDescent="0.25">
      <c r="A126" s="143" t="s">
        <v>301</v>
      </c>
      <c r="B126" s="144" t="s">
        <v>310</v>
      </c>
      <c r="C126" s="166" t="s">
        <v>244</v>
      </c>
      <c r="D126" s="144" t="s">
        <v>64</v>
      </c>
      <c r="E126" s="145"/>
      <c r="F126" s="145"/>
      <c r="G126" s="145"/>
    </row>
    <row r="127" spans="1:7" ht="31.5" x14ac:dyDescent="0.25">
      <c r="A127" s="27" t="s">
        <v>311</v>
      </c>
      <c r="B127" s="141" t="s">
        <v>312</v>
      </c>
      <c r="C127" s="165"/>
      <c r="D127" s="141"/>
      <c r="E127" s="142">
        <f>E128</f>
        <v>1000</v>
      </c>
      <c r="F127" s="142">
        <f t="shared" ref="F127:G130" si="43">F128</f>
        <v>1000</v>
      </c>
      <c r="G127" s="142">
        <f t="shared" si="43"/>
        <v>1000</v>
      </c>
    </row>
    <row r="128" spans="1:7" ht="31.5" hidden="1" x14ac:dyDescent="0.25">
      <c r="A128" s="151" t="s">
        <v>313</v>
      </c>
      <c r="B128" s="141" t="s">
        <v>314</v>
      </c>
      <c r="C128" s="165"/>
      <c r="D128" s="141"/>
      <c r="E128" s="142">
        <f>E129</f>
        <v>1000</v>
      </c>
      <c r="F128" s="142">
        <f t="shared" si="43"/>
        <v>1000</v>
      </c>
      <c r="G128" s="142">
        <f t="shared" si="43"/>
        <v>1000</v>
      </c>
    </row>
    <row r="129" spans="1:7" ht="63" x14ac:dyDescent="0.25">
      <c r="A129" s="127" t="s">
        <v>395</v>
      </c>
      <c r="B129" s="141" t="s">
        <v>696</v>
      </c>
      <c r="C129" s="165"/>
      <c r="D129" s="141"/>
      <c r="E129" s="142">
        <f>E130</f>
        <v>1000</v>
      </c>
      <c r="F129" s="142">
        <f t="shared" si="43"/>
        <v>1000</v>
      </c>
      <c r="G129" s="142">
        <f t="shared" si="43"/>
        <v>1000</v>
      </c>
    </row>
    <row r="130" spans="1:7" x14ac:dyDescent="0.25">
      <c r="A130" s="146" t="s">
        <v>255</v>
      </c>
      <c r="B130" s="144" t="s">
        <v>696</v>
      </c>
      <c r="C130" s="166" t="s">
        <v>244</v>
      </c>
      <c r="D130" s="144"/>
      <c r="E130" s="145">
        <f>E131</f>
        <v>1000</v>
      </c>
      <c r="F130" s="145">
        <f t="shared" si="43"/>
        <v>1000</v>
      </c>
      <c r="G130" s="145">
        <f t="shared" si="43"/>
        <v>1000</v>
      </c>
    </row>
    <row r="131" spans="1:7" x14ac:dyDescent="0.25">
      <c r="A131" s="143" t="s">
        <v>315</v>
      </c>
      <c r="B131" s="144" t="s">
        <v>696</v>
      </c>
      <c r="C131" s="166" t="s">
        <v>244</v>
      </c>
      <c r="D131" s="144" t="s">
        <v>133</v>
      </c>
      <c r="E131" s="145">
        <v>1000</v>
      </c>
      <c r="F131" s="145">
        <v>1000</v>
      </c>
      <c r="G131" s="145">
        <v>1000</v>
      </c>
    </row>
    <row r="132" spans="1:7" ht="47.25" x14ac:dyDescent="0.25">
      <c r="A132" s="123" t="s">
        <v>316</v>
      </c>
      <c r="B132" s="141" t="s">
        <v>317</v>
      </c>
      <c r="C132" s="165"/>
      <c r="D132" s="141"/>
      <c r="E132" s="142">
        <f>E137+E159+E133</f>
        <v>1468516.94</v>
      </c>
      <c r="F132" s="142">
        <f t="shared" ref="F132:G132" si="44">F137+F159+F133</f>
        <v>738400</v>
      </c>
      <c r="G132" s="142">
        <f t="shared" si="44"/>
        <v>738400</v>
      </c>
    </row>
    <row r="133" spans="1:7" ht="31.5" x14ac:dyDescent="0.25">
      <c r="A133" s="94" t="s">
        <v>318</v>
      </c>
      <c r="B133" s="141" t="s">
        <v>319</v>
      </c>
      <c r="C133" s="165"/>
      <c r="D133" s="141"/>
      <c r="E133" s="142">
        <f>E135</f>
        <v>30000</v>
      </c>
      <c r="F133" s="142">
        <f t="shared" ref="F133:G133" si="45">F135</f>
        <v>30000</v>
      </c>
      <c r="G133" s="142">
        <f t="shared" si="45"/>
        <v>30000</v>
      </c>
    </row>
    <row r="134" spans="1:7" ht="63" x14ac:dyDescent="0.25">
      <c r="A134" s="127" t="s">
        <v>395</v>
      </c>
      <c r="B134" s="141" t="s">
        <v>320</v>
      </c>
      <c r="C134" s="165"/>
      <c r="D134" s="141"/>
      <c r="E134" s="142">
        <f>E135</f>
        <v>30000</v>
      </c>
      <c r="F134" s="142">
        <f t="shared" ref="F134:G135" si="46">F135</f>
        <v>30000</v>
      </c>
      <c r="G134" s="142">
        <f t="shared" si="46"/>
        <v>30000</v>
      </c>
    </row>
    <row r="135" spans="1:7" ht="31.5" customHeight="1" x14ac:dyDescent="0.25">
      <c r="A135" s="146" t="s">
        <v>255</v>
      </c>
      <c r="B135" s="144" t="s">
        <v>320</v>
      </c>
      <c r="C135" s="166" t="s">
        <v>244</v>
      </c>
      <c r="D135" s="144"/>
      <c r="E135" s="145">
        <f>E136</f>
        <v>30000</v>
      </c>
      <c r="F135" s="145">
        <f t="shared" si="46"/>
        <v>30000</v>
      </c>
      <c r="G135" s="145">
        <f t="shared" si="46"/>
        <v>30000</v>
      </c>
    </row>
    <row r="136" spans="1:7" x14ac:dyDescent="0.25">
      <c r="A136" s="143" t="s">
        <v>67</v>
      </c>
      <c r="B136" s="144" t="s">
        <v>320</v>
      </c>
      <c r="C136" s="166" t="s">
        <v>244</v>
      </c>
      <c r="D136" s="144" t="s">
        <v>68</v>
      </c>
      <c r="E136" s="145">
        <v>30000</v>
      </c>
      <c r="F136" s="145">
        <v>30000</v>
      </c>
      <c r="G136" s="145">
        <v>30000</v>
      </c>
    </row>
    <row r="137" spans="1:7" x14ac:dyDescent="0.25">
      <c r="A137" s="123" t="s">
        <v>321</v>
      </c>
      <c r="B137" s="141" t="s">
        <v>322</v>
      </c>
      <c r="C137" s="165"/>
      <c r="D137" s="141"/>
      <c r="E137" s="142">
        <f>E138+E150+E153+E156+E141</f>
        <v>1408516.94</v>
      </c>
      <c r="F137" s="142">
        <f t="shared" ref="F137:G137" si="47">F138+F150+F153+F156+F141</f>
        <v>708400</v>
      </c>
      <c r="G137" s="142">
        <f t="shared" si="47"/>
        <v>708400</v>
      </c>
    </row>
    <row r="138" spans="1:7" ht="63" x14ac:dyDescent="0.25">
      <c r="A138" s="127" t="s">
        <v>395</v>
      </c>
      <c r="B138" s="141" t="s">
        <v>323</v>
      </c>
      <c r="C138" s="165"/>
      <c r="D138" s="141"/>
      <c r="E138" s="142">
        <f>E139</f>
        <v>786500</v>
      </c>
      <c r="F138" s="142">
        <f t="shared" ref="F138:G139" si="48">F139</f>
        <v>345000</v>
      </c>
      <c r="G138" s="142">
        <f t="shared" si="48"/>
        <v>345000</v>
      </c>
    </row>
    <row r="139" spans="1:7" x14ac:dyDescent="0.25">
      <c r="A139" s="146" t="s">
        <v>255</v>
      </c>
      <c r="B139" s="144" t="s">
        <v>323</v>
      </c>
      <c r="C139" s="166" t="s">
        <v>244</v>
      </c>
      <c r="D139" s="144"/>
      <c r="E139" s="145">
        <f>E140</f>
        <v>786500</v>
      </c>
      <c r="F139" s="145">
        <f t="shared" si="48"/>
        <v>345000</v>
      </c>
      <c r="G139" s="145">
        <f t="shared" si="48"/>
        <v>345000</v>
      </c>
    </row>
    <row r="140" spans="1:7" ht="23.25" customHeight="1" x14ac:dyDescent="0.25">
      <c r="A140" s="143" t="s">
        <v>79</v>
      </c>
      <c r="B140" s="144" t="s">
        <v>323</v>
      </c>
      <c r="C140" s="166" t="s">
        <v>244</v>
      </c>
      <c r="D140" s="144" t="s">
        <v>80</v>
      </c>
      <c r="E140" s="145">
        <v>786500</v>
      </c>
      <c r="F140" s="145">
        <v>345000</v>
      </c>
      <c r="G140" s="145">
        <v>345000</v>
      </c>
    </row>
    <row r="141" spans="1:7" x14ac:dyDescent="0.25">
      <c r="A141" s="123" t="s">
        <v>324</v>
      </c>
      <c r="B141" s="141" t="s">
        <v>322</v>
      </c>
      <c r="C141" s="165"/>
      <c r="D141" s="141"/>
      <c r="E141" s="142">
        <f>E142+E145+E148</f>
        <v>619016.93999999994</v>
      </c>
      <c r="F141" s="142">
        <f t="shared" ref="F141:G141" si="49">F142+F145+F148</f>
        <v>360400</v>
      </c>
      <c r="G141" s="142">
        <f t="shared" si="49"/>
        <v>360400</v>
      </c>
    </row>
    <row r="142" spans="1:7" ht="47.25" x14ac:dyDescent="0.25">
      <c r="A142" s="152" t="s">
        <v>285</v>
      </c>
      <c r="B142" s="144" t="s">
        <v>325</v>
      </c>
      <c r="C142" s="166"/>
      <c r="D142" s="144"/>
      <c r="E142" s="145">
        <f>E143</f>
        <v>340016.94</v>
      </c>
      <c r="F142" s="145">
        <f t="shared" ref="F142:G143" si="50">F143</f>
        <v>265400</v>
      </c>
      <c r="G142" s="145">
        <f t="shared" si="50"/>
        <v>265400</v>
      </c>
    </row>
    <row r="143" spans="1:7" ht="63" x14ac:dyDescent="0.25">
      <c r="A143" s="143" t="s">
        <v>240</v>
      </c>
      <c r="B143" s="144" t="s">
        <v>325</v>
      </c>
      <c r="C143" s="166" t="s">
        <v>242</v>
      </c>
      <c r="D143" s="144"/>
      <c r="E143" s="145">
        <f>E144</f>
        <v>340016.94</v>
      </c>
      <c r="F143" s="145">
        <f t="shared" si="50"/>
        <v>265400</v>
      </c>
      <c r="G143" s="145">
        <f t="shared" si="50"/>
        <v>265400</v>
      </c>
    </row>
    <row r="144" spans="1:7" x14ac:dyDescent="0.25">
      <c r="A144" s="143" t="s">
        <v>79</v>
      </c>
      <c r="B144" s="144" t="s">
        <v>325</v>
      </c>
      <c r="C144" s="166" t="s">
        <v>242</v>
      </c>
      <c r="D144" s="144" t="s">
        <v>80</v>
      </c>
      <c r="E144" s="145">
        <v>340016.94</v>
      </c>
      <c r="F144" s="145">
        <v>265400</v>
      </c>
      <c r="G144" s="145">
        <v>265400</v>
      </c>
    </row>
    <row r="145" spans="1:7" ht="50.25" customHeight="1" x14ac:dyDescent="0.25">
      <c r="A145" s="95" t="s">
        <v>175</v>
      </c>
      <c r="B145" s="144" t="s">
        <v>326</v>
      </c>
      <c r="C145" s="166"/>
      <c r="D145" s="144"/>
      <c r="E145" s="145">
        <f>E146</f>
        <v>279000</v>
      </c>
      <c r="F145" s="145">
        <f t="shared" ref="F145:G146" si="51">F146</f>
        <v>95000</v>
      </c>
      <c r="G145" s="145">
        <f t="shared" si="51"/>
        <v>95000</v>
      </c>
    </row>
    <row r="146" spans="1:7" x14ac:dyDescent="0.25">
      <c r="A146" s="146" t="s">
        <v>255</v>
      </c>
      <c r="B146" s="144" t="s">
        <v>326</v>
      </c>
      <c r="C146" s="166" t="s">
        <v>244</v>
      </c>
      <c r="D146" s="144"/>
      <c r="E146" s="145">
        <f>E147</f>
        <v>279000</v>
      </c>
      <c r="F146" s="145">
        <f t="shared" si="51"/>
        <v>95000</v>
      </c>
      <c r="G146" s="145">
        <f t="shared" si="51"/>
        <v>95000</v>
      </c>
    </row>
    <row r="147" spans="1:7" x14ac:dyDescent="0.25">
      <c r="A147" s="143" t="s">
        <v>79</v>
      </c>
      <c r="B147" s="144" t="s">
        <v>326</v>
      </c>
      <c r="C147" s="166" t="s">
        <v>244</v>
      </c>
      <c r="D147" s="144" t="s">
        <v>80</v>
      </c>
      <c r="E147" s="145">
        <v>279000</v>
      </c>
      <c r="F147" s="145">
        <v>95000</v>
      </c>
      <c r="G147" s="145">
        <v>95000</v>
      </c>
    </row>
    <row r="148" spans="1:7" hidden="1" x14ac:dyDescent="0.25">
      <c r="A148" s="146" t="s">
        <v>256</v>
      </c>
      <c r="B148" s="144" t="s">
        <v>326</v>
      </c>
      <c r="C148" s="166" t="s">
        <v>257</v>
      </c>
      <c r="D148" s="144"/>
      <c r="E148" s="145"/>
      <c r="F148" s="145"/>
      <c r="G148" s="145"/>
    </row>
    <row r="149" spans="1:7" hidden="1" x14ac:dyDescent="0.25">
      <c r="A149" s="143" t="s">
        <v>79</v>
      </c>
      <c r="B149" s="144" t="s">
        <v>326</v>
      </c>
      <c r="C149" s="166" t="s">
        <v>257</v>
      </c>
      <c r="D149" s="144" t="s">
        <v>80</v>
      </c>
      <c r="E149" s="145">
        <v>0</v>
      </c>
      <c r="F149" s="145">
        <v>0</v>
      </c>
      <c r="G149" s="145">
        <v>0</v>
      </c>
    </row>
    <row r="150" spans="1:7" ht="64.5" hidden="1" customHeight="1" x14ac:dyDescent="0.25">
      <c r="A150" s="127" t="s">
        <v>261</v>
      </c>
      <c r="B150" s="141" t="s">
        <v>327</v>
      </c>
      <c r="C150" s="165"/>
      <c r="D150" s="141"/>
      <c r="E150" s="142">
        <f>E151</f>
        <v>0</v>
      </c>
      <c r="F150" s="142">
        <f t="shared" ref="F150:G151" si="52">F151</f>
        <v>0</v>
      </c>
      <c r="G150" s="142">
        <f t="shared" si="52"/>
        <v>0</v>
      </c>
    </row>
    <row r="151" spans="1:7" hidden="1" x14ac:dyDescent="0.25">
      <c r="A151" s="146" t="s">
        <v>255</v>
      </c>
      <c r="B151" s="144" t="s">
        <v>327</v>
      </c>
      <c r="C151" s="166" t="s">
        <v>244</v>
      </c>
      <c r="D151" s="144"/>
      <c r="E151" s="145">
        <f>E152</f>
        <v>0</v>
      </c>
      <c r="F151" s="145">
        <f t="shared" si="52"/>
        <v>0</v>
      </c>
      <c r="G151" s="145">
        <f t="shared" si="52"/>
        <v>0</v>
      </c>
    </row>
    <row r="152" spans="1:7" hidden="1" x14ac:dyDescent="0.25">
      <c r="A152" s="143" t="s">
        <v>79</v>
      </c>
      <c r="B152" s="144" t="s">
        <v>327</v>
      </c>
      <c r="C152" s="166" t="s">
        <v>244</v>
      </c>
      <c r="D152" s="144" t="s">
        <v>80</v>
      </c>
      <c r="E152" s="145"/>
      <c r="F152" s="145"/>
      <c r="G152" s="145"/>
    </row>
    <row r="153" spans="1:7" ht="63" x14ac:dyDescent="0.25">
      <c r="A153" s="127" t="s">
        <v>395</v>
      </c>
      <c r="B153" s="141" t="s">
        <v>328</v>
      </c>
      <c r="C153" s="165"/>
      <c r="D153" s="141"/>
      <c r="E153" s="142">
        <f>E154</f>
        <v>3000</v>
      </c>
      <c r="F153" s="142">
        <f t="shared" ref="F153:G154" si="53">F154</f>
        <v>3000</v>
      </c>
      <c r="G153" s="142">
        <f t="shared" si="53"/>
        <v>3000</v>
      </c>
    </row>
    <row r="154" spans="1:7" x14ac:dyDescent="0.25">
      <c r="A154" s="146" t="s">
        <v>255</v>
      </c>
      <c r="B154" s="144" t="s">
        <v>328</v>
      </c>
      <c r="C154" s="166" t="s">
        <v>244</v>
      </c>
      <c r="D154" s="144"/>
      <c r="E154" s="145">
        <f>E155</f>
        <v>3000</v>
      </c>
      <c r="F154" s="145">
        <f t="shared" si="53"/>
        <v>3000</v>
      </c>
      <c r="G154" s="145">
        <f t="shared" si="53"/>
        <v>3000</v>
      </c>
    </row>
    <row r="155" spans="1:7" ht="21" customHeight="1" x14ac:dyDescent="0.25">
      <c r="A155" s="143" t="s">
        <v>79</v>
      </c>
      <c r="B155" s="144" t="s">
        <v>328</v>
      </c>
      <c r="C155" s="166" t="s">
        <v>244</v>
      </c>
      <c r="D155" s="144" t="s">
        <v>80</v>
      </c>
      <c r="E155" s="145">
        <v>3000</v>
      </c>
      <c r="F155" s="145">
        <v>3000</v>
      </c>
      <c r="G155" s="145">
        <v>3000</v>
      </c>
    </row>
    <row r="156" spans="1:7" ht="63" hidden="1" x14ac:dyDescent="0.25">
      <c r="A156" s="127" t="s">
        <v>261</v>
      </c>
      <c r="B156" s="141" t="s">
        <v>329</v>
      </c>
      <c r="C156" s="165"/>
      <c r="D156" s="141"/>
      <c r="E156" s="142">
        <f>E157</f>
        <v>0</v>
      </c>
      <c r="F156" s="142">
        <f t="shared" ref="F156:G157" si="54">F157</f>
        <v>0</v>
      </c>
      <c r="G156" s="142">
        <f t="shared" si="54"/>
        <v>0</v>
      </c>
    </row>
    <row r="157" spans="1:7" hidden="1" x14ac:dyDescent="0.25">
      <c r="A157" s="146" t="s">
        <v>255</v>
      </c>
      <c r="B157" s="144" t="s">
        <v>329</v>
      </c>
      <c r="C157" s="166" t="s">
        <v>244</v>
      </c>
      <c r="D157" s="144"/>
      <c r="E157" s="145">
        <f>E158</f>
        <v>0</v>
      </c>
      <c r="F157" s="145">
        <f t="shared" si="54"/>
        <v>0</v>
      </c>
      <c r="G157" s="145">
        <f t="shared" si="54"/>
        <v>0</v>
      </c>
    </row>
    <row r="158" spans="1:7" hidden="1" x14ac:dyDescent="0.25">
      <c r="A158" s="143" t="s">
        <v>79</v>
      </c>
      <c r="B158" s="144" t="s">
        <v>329</v>
      </c>
      <c r="C158" s="166" t="s">
        <v>244</v>
      </c>
      <c r="D158" s="144" t="s">
        <v>80</v>
      </c>
      <c r="E158" s="145">
        <v>0</v>
      </c>
      <c r="F158" s="145">
        <v>0</v>
      </c>
      <c r="G158" s="145">
        <v>0</v>
      </c>
    </row>
    <row r="159" spans="1:7" ht="35.25" customHeight="1" x14ac:dyDescent="0.25">
      <c r="A159" s="123" t="s">
        <v>330</v>
      </c>
      <c r="B159" s="141" t="s">
        <v>331</v>
      </c>
      <c r="C159" s="165"/>
      <c r="D159" s="141"/>
      <c r="E159" s="142">
        <f>E160+E163</f>
        <v>30000</v>
      </c>
      <c r="F159" s="142">
        <f t="shared" ref="F159:G159" si="55">F160+F163</f>
        <v>0</v>
      </c>
      <c r="G159" s="142">
        <f t="shared" si="55"/>
        <v>0</v>
      </c>
    </row>
    <row r="160" spans="1:7" ht="63" x14ac:dyDescent="0.25">
      <c r="A160" s="127" t="s">
        <v>395</v>
      </c>
      <c r="B160" s="144" t="s">
        <v>332</v>
      </c>
      <c r="C160" s="166"/>
      <c r="D160" s="144"/>
      <c r="E160" s="142">
        <f>E161</f>
        <v>10000</v>
      </c>
      <c r="F160" s="142">
        <f t="shared" ref="F160:G161" si="56">F161</f>
        <v>0</v>
      </c>
      <c r="G160" s="142">
        <f t="shared" si="56"/>
        <v>0</v>
      </c>
    </row>
    <row r="161" spans="1:7" x14ac:dyDescent="0.25">
      <c r="A161" s="146" t="s">
        <v>255</v>
      </c>
      <c r="B161" s="144" t="s">
        <v>332</v>
      </c>
      <c r="C161" s="166" t="s">
        <v>244</v>
      </c>
      <c r="D161" s="144"/>
      <c r="E161" s="145">
        <f>E162</f>
        <v>10000</v>
      </c>
      <c r="F161" s="145">
        <f t="shared" si="56"/>
        <v>0</v>
      </c>
      <c r="G161" s="145">
        <f t="shared" si="56"/>
        <v>0</v>
      </c>
    </row>
    <row r="162" spans="1:7" x14ac:dyDescent="0.25">
      <c r="A162" s="143" t="s">
        <v>79</v>
      </c>
      <c r="B162" s="144" t="s">
        <v>332</v>
      </c>
      <c r="C162" s="166" t="s">
        <v>244</v>
      </c>
      <c r="D162" s="144" t="s">
        <v>80</v>
      </c>
      <c r="E162" s="145">
        <v>10000</v>
      </c>
      <c r="F162" s="145">
        <v>0</v>
      </c>
      <c r="G162" s="145">
        <v>0</v>
      </c>
    </row>
    <row r="163" spans="1:7" ht="63" x14ac:dyDescent="0.25">
      <c r="A163" s="127" t="s">
        <v>395</v>
      </c>
      <c r="B163" s="144" t="s">
        <v>333</v>
      </c>
      <c r="C163" s="166"/>
      <c r="D163" s="144"/>
      <c r="E163" s="142">
        <f>E164</f>
        <v>20000</v>
      </c>
      <c r="F163" s="142">
        <f t="shared" ref="F163:G164" si="57">F164</f>
        <v>0</v>
      </c>
      <c r="G163" s="142">
        <f t="shared" si="57"/>
        <v>0</v>
      </c>
    </row>
    <row r="164" spans="1:7" x14ac:dyDescent="0.25">
      <c r="A164" s="146" t="s">
        <v>255</v>
      </c>
      <c r="B164" s="144" t="s">
        <v>333</v>
      </c>
      <c r="C164" s="166" t="s">
        <v>244</v>
      </c>
      <c r="D164" s="144"/>
      <c r="E164" s="145">
        <f>E165</f>
        <v>20000</v>
      </c>
      <c r="F164" s="145">
        <f t="shared" si="57"/>
        <v>0</v>
      </c>
      <c r="G164" s="145">
        <f t="shared" si="57"/>
        <v>0</v>
      </c>
    </row>
    <row r="165" spans="1:7" x14ac:dyDescent="0.25">
      <c r="A165" s="143" t="s">
        <v>79</v>
      </c>
      <c r="B165" s="144" t="s">
        <v>333</v>
      </c>
      <c r="C165" s="166" t="s">
        <v>244</v>
      </c>
      <c r="D165" s="144" t="s">
        <v>80</v>
      </c>
      <c r="E165" s="145">
        <v>20000</v>
      </c>
      <c r="F165" s="145">
        <v>0</v>
      </c>
      <c r="G165" s="145">
        <v>0</v>
      </c>
    </row>
    <row r="166" spans="1:7" ht="31.5" x14ac:dyDescent="0.25">
      <c r="A166" s="123" t="s">
        <v>334</v>
      </c>
      <c r="B166" s="141" t="s">
        <v>335</v>
      </c>
      <c r="C166" s="165"/>
      <c r="D166" s="141"/>
      <c r="E166" s="142">
        <f>E167+E174+E186+E206+E210+E193+E202</f>
        <v>4819294.4000000004</v>
      </c>
      <c r="F166" s="142">
        <f t="shared" ref="F166:G166" si="58">F167+F174+F186+F206+F210+F193+F202</f>
        <v>2954100</v>
      </c>
      <c r="G166" s="142">
        <f t="shared" si="58"/>
        <v>2751700.94</v>
      </c>
    </row>
    <row r="167" spans="1:7" ht="30.75" customHeight="1" x14ac:dyDescent="0.25">
      <c r="A167" s="149" t="s">
        <v>336</v>
      </c>
      <c r="B167" s="141" t="s">
        <v>337</v>
      </c>
      <c r="C167" s="165"/>
      <c r="D167" s="141"/>
      <c r="E167" s="142">
        <f>E168+E171</f>
        <v>5000</v>
      </c>
      <c r="F167" s="142">
        <f t="shared" ref="F167:G167" si="59">F168+F171</f>
        <v>5000</v>
      </c>
      <c r="G167" s="142">
        <f t="shared" si="59"/>
        <v>5000</v>
      </c>
    </row>
    <row r="168" spans="1:7" ht="63" hidden="1" x14ac:dyDescent="0.25">
      <c r="A168" s="127" t="s">
        <v>306</v>
      </c>
      <c r="B168" s="141" t="s">
        <v>338</v>
      </c>
      <c r="C168" s="165"/>
      <c r="D168" s="141"/>
      <c r="E168" s="142">
        <f>E169</f>
        <v>0</v>
      </c>
      <c r="F168" s="142">
        <f t="shared" ref="F168:G169" si="60">F169</f>
        <v>0</v>
      </c>
      <c r="G168" s="142">
        <f t="shared" si="60"/>
        <v>0</v>
      </c>
    </row>
    <row r="169" spans="1:7" hidden="1" x14ac:dyDescent="0.25">
      <c r="A169" s="146" t="s">
        <v>255</v>
      </c>
      <c r="B169" s="144" t="s">
        <v>338</v>
      </c>
      <c r="C169" s="166" t="s">
        <v>244</v>
      </c>
      <c r="D169" s="144"/>
      <c r="E169" s="145">
        <f>E170</f>
        <v>0</v>
      </c>
      <c r="F169" s="145">
        <f t="shared" si="60"/>
        <v>0</v>
      </c>
      <c r="G169" s="145">
        <f t="shared" si="60"/>
        <v>0</v>
      </c>
    </row>
    <row r="170" spans="1:7" ht="23.25" hidden="1" customHeight="1" x14ac:dyDescent="0.25">
      <c r="A170" s="143" t="s">
        <v>339</v>
      </c>
      <c r="B170" s="144" t="s">
        <v>338</v>
      </c>
      <c r="C170" s="166" t="s">
        <v>244</v>
      </c>
      <c r="D170" s="144" t="s">
        <v>71</v>
      </c>
      <c r="E170" s="145"/>
      <c r="F170" s="145"/>
      <c r="G170" s="145"/>
    </row>
    <row r="171" spans="1:7" ht="63" customHeight="1" x14ac:dyDescent="0.25">
      <c r="A171" s="127" t="s">
        <v>395</v>
      </c>
      <c r="B171" s="141" t="s">
        <v>340</v>
      </c>
      <c r="C171" s="165"/>
      <c r="D171" s="141"/>
      <c r="E171" s="142">
        <f>E172</f>
        <v>5000</v>
      </c>
      <c r="F171" s="142">
        <f t="shared" ref="F171:G172" si="61">F172</f>
        <v>5000</v>
      </c>
      <c r="G171" s="142">
        <f t="shared" si="61"/>
        <v>5000</v>
      </c>
    </row>
    <row r="172" spans="1:7" ht="21.75" customHeight="1" x14ac:dyDescent="0.25">
      <c r="A172" s="146" t="s">
        <v>255</v>
      </c>
      <c r="B172" s="144" t="s">
        <v>340</v>
      </c>
      <c r="C172" s="166" t="s">
        <v>244</v>
      </c>
      <c r="D172" s="144"/>
      <c r="E172" s="145">
        <f>E173</f>
        <v>5000</v>
      </c>
      <c r="F172" s="145">
        <f t="shared" si="61"/>
        <v>5000</v>
      </c>
      <c r="G172" s="145">
        <f t="shared" si="61"/>
        <v>5000</v>
      </c>
    </row>
    <row r="173" spans="1:7" x14ac:dyDescent="0.25">
      <c r="A173" s="143" t="s">
        <v>227</v>
      </c>
      <c r="B173" s="144" t="s">
        <v>340</v>
      </c>
      <c r="C173" s="166" t="s">
        <v>244</v>
      </c>
      <c r="D173" s="144" t="s">
        <v>71</v>
      </c>
      <c r="E173" s="145">
        <v>5000</v>
      </c>
      <c r="F173" s="145">
        <v>5000</v>
      </c>
      <c r="G173" s="145">
        <v>5000</v>
      </c>
    </row>
    <row r="174" spans="1:7" ht="42" customHeight="1" x14ac:dyDescent="0.25">
      <c r="A174" s="149" t="s">
        <v>341</v>
      </c>
      <c r="B174" s="141" t="s">
        <v>342</v>
      </c>
      <c r="C174" s="165"/>
      <c r="D174" s="141"/>
      <c r="E174" s="142">
        <f>E175+E178+E183</f>
        <v>2076470</v>
      </c>
      <c r="F174" s="142">
        <f t="shared" ref="F174:G174" si="62">F175+F178+F183</f>
        <v>1460600</v>
      </c>
      <c r="G174" s="142">
        <f t="shared" si="62"/>
        <v>1310600</v>
      </c>
    </row>
    <row r="175" spans="1:7" x14ac:dyDescent="0.25">
      <c r="A175" s="67" t="s">
        <v>343</v>
      </c>
      <c r="B175" s="144" t="s">
        <v>344</v>
      </c>
      <c r="C175" s="166"/>
      <c r="D175" s="144"/>
      <c r="E175" s="145">
        <f>E176</f>
        <v>1757870</v>
      </c>
      <c r="F175" s="145">
        <f t="shared" ref="F175:G176" si="63">F176</f>
        <v>1278000</v>
      </c>
      <c r="G175" s="145">
        <f t="shared" si="63"/>
        <v>1128000</v>
      </c>
    </row>
    <row r="176" spans="1:7" ht="63" x14ac:dyDescent="0.25">
      <c r="A176" s="143" t="s">
        <v>240</v>
      </c>
      <c r="B176" s="144" t="s">
        <v>344</v>
      </c>
      <c r="C176" s="166" t="s">
        <v>242</v>
      </c>
      <c r="D176" s="144"/>
      <c r="E176" s="145">
        <f>E177</f>
        <v>1757870</v>
      </c>
      <c r="F176" s="145">
        <f t="shared" si="63"/>
        <v>1278000</v>
      </c>
      <c r="G176" s="145">
        <f t="shared" si="63"/>
        <v>1128000</v>
      </c>
    </row>
    <row r="177" spans="1:7" x14ac:dyDescent="0.25">
      <c r="A177" s="143" t="s">
        <v>74</v>
      </c>
      <c r="B177" s="144" t="s">
        <v>344</v>
      </c>
      <c r="C177" s="166" t="s">
        <v>242</v>
      </c>
      <c r="D177" s="144" t="s">
        <v>75</v>
      </c>
      <c r="E177" s="145">
        <v>1757870</v>
      </c>
      <c r="F177" s="145">
        <v>1278000</v>
      </c>
      <c r="G177" s="145">
        <v>1128000</v>
      </c>
    </row>
    <row r="178" spans="1:7" ht="47.25" x14ac:dyDescent="0.25">
      <c r="A178" s="95" t="s">
        <v>175</v>
      </c>
      <c r="B178" s="144" t="s">
        <v>345</v>
      </c>
      <c r="C178" s="166"/>
      <c r="D178" s="144"/>
      <c r="E178" s="145">
        <f>E179+E181</f>
        <v>317600</v>
      </c>
      <c r="F178" s="145">
        <f t="shared" ref="F178:G178" si="64">F179+F181</f>
        <v>181600</v>
      </c>
      <c r="G178" s="145">
        <f t="shared" si="64"/>
        <v>181600</v>
      </c>
    </row>
    <row r="179" spans="1:7" x14ac:dyDescent="0.25">
      <c r="A179" s="146" t="s">
        <v>255</v>
      </c>
      <c r="B179" s="144" t="s">
        <v>345</v>
      </c>
      <c r="C179" s="166" t="s">
        <v>244</v>
      </c>
      <c r="D179" s="144"/>
      <c r="E179" s="145">
        <f>E180</f>
        <v>314000</v>
      </c>
      <c r="F179" s="145">
        <f t="shared" ref="F179:G179" si="65">F180</f>
        <v>178000</v>
      </c>
      <c r="G179" s="145">
        <f t="shared" si="65"/>
        <v>178000</v>
      </c>
    </row>
    <row r="180" spans="1:7" x14ac:dyDescent="0.25">
      <c r="A180" s="143" t="s">
        <v>74</v>
      </c>
      <c r="B180" s="144" t="s">
        <v>345</v>
      </c>
      <c r="C180" s="166" t="s">
        <v>244</v>
      </c>
      <c r="D180" s="144" t="s">
        <v>75</v>
      </c>
      <c r="E180" s="145">
        <v>314000</v>
      </c>
      <c r="F180" s="145">
        <v>178000</v>
      </c>
      <c r="G180" s="145">
        <v>178000</v>
      </c>
    </row>
    <row r="181" spans="1:7" x14ac:dyDescent="0.25">
      <c r="A181" s="146" t="s">
        <v>172</v>
      </c>
      <c r="B181" s="144" t="s">
        <v>346</v>
      </c>
      <c r="C181" s="166" t="s">
        <v>257</v>
      </c>
      <c r="D181" s="144"/>
      <c r="E181" s="145">
        <f>E182</f>
        <v>3600</v>
      </c>
      <c r="F181" s="145">
        <f t="shared" ref="F181:G181" si="66">F182</f>
        <v>3600</v>
      </c>
      <c r="G181" s="145">
        <f t="shared" si="66"/>
        <v>3600</v>
      </c>
    </row>
    <row r="182" spans="1:7" x14ac:dyDescent="0.25">
      <c r="A182" s="143" t="s">
        <v>74</v>
      </c>
      <c r="B182" s="144" t="s">
        <v>346</v>
      </c>
      <c r="C182" s="166" t="s">
        <v>257</v>
      </c>
      <c r="D182" s="144" t="s">
        <v>75</v>
      </c>
      <c r="E182" s="145">
        <v>3600</v>
      </c>
      <c r="F182" s="145">
        <v>3600</v>
      </c>
      <c r="G182" s="145">
        <v>3600</v>
      </c>
    </row>
    <row r="183" spans="1:7" ht="63" x14ac:dyDescent="0.25">
      <c r="A183" s="127" t="s">
        <v>395</v>
      </c>
      <c r="B183" s="144" t="s">
        <v>347</v>
      </c>
      <c r="C183" s="166"/>
      <c r="D183" s="144"/>
      <c r="E183" s="145">
        <f>E184</f>
        <v>1000</v>
      </c>
      <c r="F183" s="145">
        <f t="shared" ref="F183:G184" si="67">F184</f>
        <v>1000</v>
      </c>
      <c r="G183" s="145">
        <f t="shared" si="67"/>
        <v>1000</v>
      </c>
    </row>
    <row r="184" spans="1:7" x14ac:dyDescent="0.25">
      <c r="A184" s="146" t="s">
        <v>255</v>
      </c>
      <c r="B184" s="144" t="s">
        <v>347</v>
      </c>
      <c r="C184" s="166" t="s">
        <v>244</v>
      </c>
      <c r="D184" s="144"/>
      <c r="E184" s="145">
        <f>E185</f>
        <v>1000</v>
      </c>
      <c r="F184" s="145">
        <f t="shared" si="67"/>
        <v>1000</v>
      </c>
      <c r="G184" s="145">
        <f t="shared" si="67"/>
        <v>1000</v>
      </c>
    </row>
    <row r="185" spans="1:7" x14ac:dyDescent="0.25">
      <c r="A185" s="143" t="s">
        <v>74</v>
      </c>
      <c r="B185" s="144" t="s">
        <v>347</v>
      </c>
      <c r="C185" s="166" t="s">
        <v>244</v>
      </c>
      <c r="D185" s="144" t="s">
        <v>75</v>
      </c>
      <c r="E185" s="145">
        <v>1000</v>
      </c>
      <c r="F185" s="145">
        <v>1000</v>
      </c>
      <c r="G185" s="145">
        <v>1000</v>
      </c>
    </row>
    <row r="186" spans="1:7" x14ac:dyDescent="0.25">
      <c r="A186" s="123" t="s">
        <v>348</v>
      </c>
      <c r="B186" s="141" t="s">
        <v>349</v>
      </c>
      <c r="C186" s="165"/>
      <c r="D186" s="141"/>
      <c r="E186" s="142">
        <f>E187+E190</f>
        <v>577174.4</v>
      </c>
      <c r="F186" s="142">
        <f t="shared" ref="F186:G186" si="68">F187+F190</f>
        <v>429000</v>
      </c>
      <c r="G186" s="142">
        <f t="shared" si="68"/>
        <v>399000</v>
      </c>
    </row>
    <row r="187" spans="1:7" x14ac:dyDescent="0.25">
      <c r="A187" s="67" t="s">
        <v>343</v>
      </c>
      <c r="B187" s="144" t="s">
        <v>350</v>
      </c>
      <c r="C187" s="166"/>
      <c r="D187" s="144"/>
      <c r="E187" s="145">
        <f>E188</f>
        <v>573174.4</v>
      </c>
      <c r="F187" s="145">
        <f t="shared" ref="F187:G188" si="69">F188</f>
        <v>425000</v>
      </c>
      <c r="G187" s="145">
        <f t="shared" si="69"/>
        <v>395000</v>
      </c>
    </row>
    <row r="188" spans="1:7" ht="69" customHeight="1" x14ac:dyDescent="0.25">
      <c r="A188" s="143" t="s">
        <v>240</v>
      </c>
      <c r="B188" s="144" t="s">
        <v>350</v>
      </c>
      <c r="C188" s="166" t="s">
        <v>242</v>
      </c>
      <c r="D188" s="144"/>
      <c r="E188" s="145">
        <f>E189</f>
        <v>573174.4</v>
      </c>
      <c r="F188" s="145">
        <f t="shared" si="69"/>
        <v>425000</v>
      </c>
      <c r="G188" s="145">
        <f t="shared" si="69"/>
        <v>395000</v>
      </c>
    </row>
    <row r="189" spans="1:7" x14ac:dyDescent="0.25">
      <c r="A189" s="143" t="s">
        <v>74</v>
      </c>
      <c r="B189" s="144" t="s">
        <v>350</v>
      </c>
      <c r="C189" s="166" t="s">
        <v>242</v>
      </c>
      <c r="D189" s="144" t="s">
        <v>75</v>
      </c>
      <c r="E189" s="145">
        <v>573174.4</v>
      </c>
      <c r="F189" s="145">
        <v>425000</v>
      </c>
      <c r="G189" s="145">
        <v>395000</v>
      </c>
    </row>
    <row r="190" spans="1:7" ht="47.25" x14ac:dyDescent="0.25">
      <c r="A190" s="95" t="s">
        <v>396</v>
      </c>
      <c r="B190" s="144" t="s">
        <v>351</v>
      </c>
      <c r="C190" s="166"/>
      <c r="D190" s="144"/>
      <c r="E190" s="145">
        <f>E191</f>
        <v>4000</v>
      </c>
      <c r="F190" s="145">
        <f t="shared" ref="F190:G191" si="70">F191</f>
        <v>4000</v>
      </c>
      <c r="G190" s="145">
        <f t="shared" si="70"/>
        <v>4000</v>
      </c>
    </row>
    <row r="191" spans="1:7" x14ac:dyDescent="0.25">
      <c r="A191" s="146" t="s">
        <v>255</v>
      </c>
      <c r="B191" s="144" t="s">
        <v>351</v>
      </c>
      <c r="C191" s="166" t="s">
        <v>244</v>
      </c>
      <c r="D191" s="144"/>
      <c r="E191" s="145">
        <f>E192</f>
        <v>4000</v>
      </c>
      <c r="F191" s="145">
        <f t="shared" si="70"/>
        <v>4000</v>
      </c>
      <c r="G191" s="145">
        <f t="shared" si="70"/>
        <v>4000</v>
      </c>
    </row>
    <row r="192" spans="1:7" x14ac:dyDescent="0.25">
      <c r="A192" s="143" t="s">
        <v>74</v>
      </c>
      <c r="B192" s="144" t="s">
        <v>351</v>
      </c>
      <c r="C192" s="166" t="s">
        <v>244</v>
      </c>
      <c r="D192" s="144" t="s">
        <v>75</v>
      </c>
      <c r="E192" s="145">
        <v>4000</v>
      </c>
      <c r="F192" s="145">
        <v>4000</v>
      </c>
      <c r="G192" s="145">
        <v>4000</v>
      </c>
    </row>
    <row r="193" spans="1:7" ht="47.25" x14ac:dyDescent="0.25">
      <c r="A193" s="123" t="s">
        <v>352</v>
      </c>
      <c r="B193" s="141" t="s">
        <v>353</v>
      </c>
      <c r="C193" s="165"/>
      <c r="D193" s="141"/>
      <c r="E193" s="142">
        <f>E194+E197+E200</f>
        <v>2147650</v>
      </c>
      <c r="F193" s="142">
        <f t="shared" ref="F193:G193" si="71">F194+F197+F200</f>
        <v>1046500</v>
      </c>
      <c r="G193" s="142">
        <f t="shared" si="71"/>
        <v>1024100.94</v>
      </c>
    </row>
    <row r="194" spans="1:7" ht="47.25" x14ac:dyDescent="0.25">
      <c r="A194" s="152" t="s">
        <v>285</v>
      </c>
      <c r="B194" s="144" t="s">
        <v>354</v>
      </c>
      <c r="C194" s="166"/>
      <c r="D194" s="144"/>
      <c r="E194" s="145">
        <f>E195</f>
        <v>2141000</v>
      </c>
      <c r="F194" s="145">
        <f t="shared" ref="F194:G195" si="72">F195</f>
        <v>1045000</v>
      </c>
      <c r="G194" s="145">
        <f t="shared" si="72"/>
        <v>1022600.94</v>
      </c>
    </row>
    <row r="195" spans="1:7" ht="63" x14ac:dyDescent="0.25">
      <c r="A195" s="143" t="s">
        <v>240</v>
      </c>
      <c r="B195" s="144" t="s">
        <v>354</v>
      </c>
      <c r="C195" s="166" t="s">
        <v>242</v>
      </c>
      <c r="D195" s="144"/>
      <c r="E195" s="145">
        <f>E196</f>
        <v>2141000</v>
      </c>
      <c r="F195" s="145">
        <f t="shared" si="72"/>
        <v>1045000</v>
      </c>
      <c r="G195" s="145">
        <f t="shared" si="72"/>
        <v>1022600.94</v>
      </c>
    </row>
    <row r="196" spans="1:7" x14ac:dyDescent="0.25">
      <c r="A196" s="143" t="s">
        <v>355</v>
      </c>
      <c r="B196" s="144" t="s">
        <v>354</v>
      </c>
      <c r="C196" s="166" t="s">
        <v>242</v>
      </c>
      <c r="D196" s="144" t="s">
        <v>136</v>
      </c>
      <c r="E196" s="145">
        <v>2141000</v>
      </c>
      <c r="F196" s="145">
        <v>1045000</v>
      </c>
      <c r="G196" s="145">
        <v>1022600.94</v>
      </c>
    </row>
    <row r="197" spans="1:7" ht="47.25" x14ac:dyDescent="0.25">
      <c r="A197" s="95" t="s">
        <v>396</v>
      </c>
      <c r="B197" s="144" t="s">
        <v>356</v>
      </c>
      <c r="C197" s="166"/>
      <c r="D197" s="144"/>
      <c r="E197" s="145">
        <f>E198</f>
        <v>6000</v>
      </c>
      <c r="F197" s="145">
        <f t="shared" ref="F197:G198" si="73">F198</f>
        <v>1000</v>
      </c>
      <c r="G197" s="145">
        <f t="shared" si="73"/>
        <v>1000</v>
      </c>
    </row>
    <row r="198" spans="1:7" x14ac:dyDescent="0.25">
      <c r="A198" s="146" t="s">
        <v>255</v>
      </c>
      <c r="B198" s="144" t="s">
        <v>356</v>
      </c>
      <c r="C198" s="166" t="s">
        <v>244</v>
      </c>
      <c r="D198" s="144"/>
      <c r="E198" s="145">
        <f>E199</f>
        <v>6000</v>
      </c>
      <c r="F198" s="145">
        <f t="shared" si="73"/>
        <v>1000</v>
      </c>
      <c r="G198" s="145">
        <f t="shared" si="73"/>
        <v>1000</v>
      </c>
    </row>
    <row r="199" spans="1:7" x14ac:dyDescent="0.25">
      <c r="A199" s="143" t="s">
        <v>355</v>
      </c>
      <c r="B199" s="144" t="s">
        <v>356</v>
      </c>
      <c r="C199" s="166" t="s">
        <v>244</v>
      </c>
      <c r="D199" s="144" t="s">
        <v>136</v>
      </c>
      <c r="E199" s="145">
        <v>6000</v>
      </c>
      <c r="F199" s="145">
        <v>1000</v>
      </c>
      <c r="G199" s="145">
        <v>1000</v>
      </c>
    </row>
    <row r="200" spans="1:7" x14ac:dyDescent="0.25">
      <c r="A200" s="146" t="s">
        <v>172</v>
      </c>
      <c r="B200" s="144" t="s">
        <v>357</v>
      </c>
      <c r="C200" s="166" t="s">
        <v>257</v>
      </c>
      <c r="D200" s="144"/>
      <c r="E200" s="145">
        <f>E201</f>
        <v>650</v>
      </c>
      <c r="F200" s="145">
        <f t="shared" ref="F200:G200" si="74">F201</f>
        <v>500</v>
      </c>
      <c r="G200" s="145">
        <f t="shared" si="74"/>
        <v>500</v>
      </c>
    </row>
    <row r="201" spans="1:7" x14ac:dyDescent="0.25">
      <c r="A201" s="143" t="s">
        <v>74</v>
      </c>
      <c r="B201" s="144" t="s">
        <v>357</v>
      </c>
      <c r="C201" s="166" t="s">
        <v>257</v>
      </c>
      <c r="D201" s="144" t="s">
        <v>136</v>
      </c>
      <c r="E201" s="145">
        <v>650</v>
      </c>
      <c r="F201" s="145">
        <v>500</v>
      </c>
      <c r="G201" s="145">
        <v>500</v>
      </c>
    </row>
    <row r="202" spans="1:7" ht="31.5" x14ac:dyDescent="0.25">
      <c r="A202" s="149" t="s">
        <v>358</v>
      </c>
      <c r="B202" s="141" t="s">
        <v>359</v>
      </c>
      <c r="C202" s="165"/>
      <c r="D202" s="141"/>
      <c r="E202" s="142">
        <f>E204</f>
        <v>2000</v>
      </c>
      <c r="F202" s="142">
        <f t="shared" ref="F202:G202" si="75">F204</f>
        <v>2000</v>
      </c>
      <c r="G202" s="142">
        <f t="shared" si="75"/>
        <v>2000</v>
      </c>
    </row>
    <row r="203" spans="1:7" ht="63" x14ac:dyDescent="0.25">
      <c r="A203" s="127" t="s">
        <v>395</v>
      </c>
      <c r="B203" s="141" t="s">
        <v>360</v>
      </c>
      <c r="C203" s="165"/>
      <c r="D203" s="141"/>
      <c r="E203" s="142">
        <f>E204</f>
        <v>2000</v>
      </c>
      <c r="F203" s="142">
        <f t="shared" ref="F203:G204" si="76">F204</f>
        <v>2000</v>
      </c>
      <c r="G203" s="142">
        <f t="shared" si="76"/>
        <v>2000</v>
      </c>
    </row>
    <row r="204" spans="1:7" x14ac:dyDescent="0.25">
      <c r="A204" s="146" t="s">
        <v>255</v>
      </c>
      <c r="B204" s="144" t="s">
        <v>360</v>
      </c>
      <c r="C204" s="166" t="s">
        <v>244</v>
      </c>
      <c r="D204" s="144"/>
      <c r="E204" s="145">
        <f>E205</f>
        <v>2000</v>
      </c>
      <c r="F204" s="145">
        <f t="shared" si="76"/>
        <v>2000</v>
      </c>
      <c r="G204" s="145">
        <f t="shared" si="76"/>
        <v>2000</v>
      </c>
    </row>
    <row r="205" spans="1:7" x14ac:dyDescent="0.25">
      <c r="A205" s="143" t="s">
        <v>87</v>
      </c>
      <c r="B205" s="144" t="s">
        <v>360</v>
      </c>
      <c r="C205" s="166" t="s">
        <v>244</v>
      </c>
      <c r="D205" s="144" t="s">
        <v>86</v>
      </c>
      <c r="E205" s="145">
        <v>2000</v>
      </c>
      <c r="F205" s="145">
        <v>2000</v>
      </c>
      <c r="G205" s="145">
        <v>2000</v>
      </c>
    </row>
    <row r="206" spans="1:7" ht="31.5" x14ac:dyDescent="0.25">
      <c r="A206" s="96" t="s">
        <v>361</v>
      </c>
      <c r="B206" s="141" t="s">
        <v>362</v>
      </c>
      <c r="C206" s="165"/>
      <c r="D206" s="141"/>
      <c r="E206" s="142">
        <f>E207</f>
        <v>1000</v>
      </c>
      <c r="F206" s="142">
        <f t="shared" ref="F206:G208" si="77">F207</f>
        <v>1000</v>
      </c>
      <c r="G206" s="142">
        <f t="shared" si="77"/>
        <v>1000</v>
      </c>
    </row>
    <row r="207" spans="1:7" ht="63" x14ac:dyDescent="0.25">
      <c r="A207" s="127" t="s">
        <v>395</v>
      </c>
      <c r="B207" s="141" t="s">
        <v>363</v>
      </c>
      <c r="C207" s="165"/>
      <c r="D207" s="141"/>
      <c r="E207" s="142">
        <f>E208</f>
        <v>1000</v>
      </c>
      <c r="F207" s="142">
        <f t="shared" si="77"/>
        <v>1000</v>
      </c>
      <c r="G207" s="142">
        <f t="shared" si="77"/>
        <v>1000</v>
      </c>
    </row>
    <row r="208" spans="1:7" x14ac:dyDescent="0.25">
      <c r="A208" s="146" t="s">
        <v>255</v>
      </c>
      <c r="B208" s="144" t="s">
        <v>363</v>
      </c>
      <c r="C208" s="166" t="s">
        <v>244</v>
      </c>
      <c r="D208" s="144"/>
      <c r="E208" s="145">
        <f>E209</f>
        <v>1000</v>
      </c>
      <c r="F208" s="145">
        <f t="shared" si="77"/>
        <v>1000</v>
      </c>
      <c r="G208" s="145">
        <f t="shared" si="77"/>
        <v>1000</v>
      </c>
    </row>
    <row r="209" spans="1:7" x14ac:dyDescent="0.25">
      <c r="A209" s="143" t="s">
        <v>227</v>
      </c>
      <c r="B209" s="144" t="s">
        <v>363</v>
      </c>
      <c r="C209" s="166" t="s">
        <v>244</v>
      </c>
      <c r="D209" s="144" t="s">
        <v>71</v>
      </c>
      <c r="E209" s="145">
        <v>1000</v>
      </c>
      <c r="F209" s="145">
        <v>1000</v>
      </c>
      <c r="G209" s="145">
        <v>1000</v>
      </c>
    </row>
    <row r="210" spans="1:7" ht="31.5" x14ac:dyDescent="0.25">
      <c r="A210" s="147" t="s">
        <v>364</v>
      </c>
      <c r="B210" s="141" t="s">
        <v>365</v>
      </c>
      <c r="C210" s="165"/>
      <c r="D210" s="141"/>
      <c r="E210" s="142">
        <f>E211</f>
        <v>10000</v>
      </c>
      <c r="F210" s="142">
        <f t="shared" ref="F210:G212" si="78">F211</f>
        <v>10000</v>
      </c>
      <c r="G210" s="142">
        <f t="shared" si="78"/>
        <v>10000</v>
      </c>
    </row>
    <row r="211" spans="1:7" ht="63" x14ac:dyDescent="0.25">
      <c r="A211" s="127" t="s">
        <v>395</v>
      </c>
      <c r="B211" s="141" t="s">
        <v>366</v>
      </c>
      <c r="C211" s="165"/>
      <c r="D211" s="141"/>
      <c r="E211" s="142">
        <f>E212</f>
        <v>10000</v>
      </c>
      <c r="F211" s="142">
        <f t="shared" si="78"/>
        <v>10000</v>
      </c>
      <c r="G211" s="142">
        <f t="shared" si="78"/>
        <v>10000</v>
      </c>
    </row>
    <row r="212" spans="1:7" x14ac:dyDescent="0.25">
      <c r="A212" s="146" t="s">
        <v>255</v>
      </c>
      <c r="B212" s="144" t="s">
        <v>366</v>
      </c>
      <c r="C212" s="166" t="s">
        <v>244</v>
      </c>
      <c r="D212" s="144"/>
      <c r="E212" s="145">
        <f>E213</f>
        <v>10000</v>
      </c>
      <c r="F212" s="145">
        <f t="shared" si="78"/>
        <v>10000</v>
      </c>
      <c r="G212" s="145">
        <f t="shared" si="78"/>
        <v>10000</v>
      </c>
    </row>
    <row r="213" spans="1:7" ht="31.5" x14ac:dyDescent="0.25">
      <c r="A213" s="148" t="s">
        <v>225</v>
      </c>
      <c r="B213" s="144" t="s">
        <v>366</v>
      </c>
      <c r="C213" s="166" t="s">
        <v>244</v>
      </c>
      <c r="D213" s="144" t="s">
        <v>226</v>
      </c>
      <c r="E213" s="145">
        <v>10000</v>
      </c>
      <c r="F213" s="145">
        <v>10000</v>
      </c>
      <c r="G213" s="145">
        <v>10000</v>
      </c>
    </row>
    <row r="214" spans="1:7" x14ac:dyDescent="0.25">
      <c r="A214" s="128" t="s">
        <v>367</v>
      </c>
      <c r="B214" s="140" t="s">
        <v>246</v>
      </c>
      <c r="C214" s="164" t="s">
        <v>368</v>
      </c>
      <c r="D214" s="140" t="s">
        <v>369</v>
      </c>
      <c r="E214" s="130">
        <f>E215+E220</f>
        <v>788541.86</v>
      </c>
      <c r="F214" s="130">
        <f t="shared" ref="F214:G214" si="79">F215+F220</f>
        <v>715104.36</v>
      </c>
      <c r="G214" s="130">
        <f t="shared" si="79"/>
        <v>715104.36</v>
      </c>
    </row>
    <row r="215" spans="1:7" x14ac:dyDescent="0.25">
      <c r="A215" s="128" t="s">
        <v>370</v>
      </c>
      <c r="B215" s="140" t="s">
        <v>246</v>
      </c>
      <c r="C215" s="164"/>
      <c r="D215" s="140"/>
      <c r="E215" s="130">
        <f>E216</f>
        <v>700</v>
      </c>
      <c r="F215" s="130">
        <f t="shared" ref="F215:G218" si="80">F216</f>
        <v>700</v>
      </c>
      <c r="G215" s="130">
        <f t="shared" si="80"/>
        <v>700</v>
      </c>
    </row>
    <row r="216" spans="1:7" ht="47.25" x14ac:dyDescent="0.25">
      <c r="A216" s="127" t="s">
        <v>371</v>
      </c>
      <c r="B216" s="140" t="s">
        <v>372</v>
      </c>
      <c r="C216" s="164"/>
      <c r="D216" s="140"/>
      <c r="E216" s="130">
        <f>E217</f>
        <v>700</v>
      </c>
      <c r="F216" s="130">
        <f t="shared" si="80"/>
        <v>700</v>
      </c>
      <c r="G216" s="130">
        <f t="shared" si="80"/>
        <v>700</v>
      </c>
    </row>
    <row r="217" spans="1:7" ht="110.25" x14ac:dyDescent="0.25">
      <c r="A217" s="153" t="s">
        <v>373</v>
      </c>
      <c r="B217" s="140" t="s">
        <v>374</v>
      </c>
      <c r="C217" s="164"/>
      <c r="D217" s="140"/>
      <c r="E217" s="130">
        <f>E218</f>
        <v>700</v>
      </c>
      <c r="F217" s="130">
        <f t="shared" si="80"/>
        <v>700</v>
      </c>
      <c r="G217" s="130">
        <f t="shared" si="80"/>
        <v>700</v>
      </c>
    </row>
    <row r="218" spans="1:7" ht="31.5" x14ac:dyDescent="0.25">
      <c r="A218" s="131" t="s">
        <v>168</v>
      </c>
      <c r="B218" s="154" t="s">
        <v>374</v>
      </c>
      <c r="C218" s="135" t="s">
        <v>244</v>
      </c>
      <c r="D218" s="154"/>
      <c r="E218" s="136">
        <f>E219</f>
        <v>700</v>
      </c>
      <c r="F218" s="136">
        <f t="shared" si="80"/>
        <v>700</v>
      </c>
      <c r="G218" s="136">
        <f t="shared" si="80"/>
        <v>700</v>
      </c>
    </row>
    <row r="219" spans="1:7" x14ac:dyDescent="0.25">
      <c r="A219" s="131" t="s">
        <v>131</v>
      </c>
      <c r="B219" s="154" t="s">
        <v>374</v>
      </c>
      <c r="C219" s="135" t="s">
        <v>244</v>
      </c>
      <c r="D219" s="154" t="s">
        <v>132</v>
      </c>
      <c r="E219" s="136">
        <v>700</v>
      </c>
      <c r="F219" s="136">
        <v>700</v>
      </c>
      <c r="G219" s="136">
        <v>700</v>
      </c>
    </row>
    <row r="220" spans="1:7" x14ac:dyDescent="0.25">
      <c r="A220" s="127" t="s">
        <v>375</v>
      </c>
      <c r="B220" s="140" t="s">
        <v>376</v>
      </c>
      <c r="C220" s="164"/>
      <c r="D220" s="140"/>
      <c r="E220" s="130">
        <f>E221+E228</f>
        <v>787841.86</v>
      </c>
      <c r="F220" s="130">
        <f t="shared" ref="F220:G220" si="81">F221+F228</f>
        <v>714404.36</v>
      </c>
      <c r="G220" s="130">
        <f t="shared" si="81"/>
        <v>714404.36</v>
      </c>
    </row>
    <row r="221" spans="1:7" ht="31.5" x14ac:dyDescent="0.25">
      <c r="A221" s="123" t="s">
        <v>377</v>
      </c>
      <c r="B221" s="155" t="s">
        <v>378</v>
      </c>
      <c r="C221" s="167"/>
      <c r="D221" s="155"/>
      <c r="E221" s="156">
        <f>E222+E225</f>
        <v>782841.86</v>
      </c>
      <c r="F221" s="156">
        <f t="shared" ref="F221:G221" si="82">F222+F225</f>
        <v>709404.36</v>
      </c>
      <c r="G221" s="156">
        <f t="shared" si="82"/>
        <v>709404.36</v>
      </c>
    </row>
    <row r="222" spans="1:7" ht="31.5" x14ac:dyDescent="0.25">
      <c r="A222" s="127" t="s">
        <v>379</v>
      </c>
      <c r="B222" s="155" t="s">
        <v>380</v>
      </c>
      <c r="C222" s="167"/>
      <c r="D222" s="155"/>
      <c r="E222" s="156">
        <f>E223</f>
        <v>82341.86</v>
      </c>
      <c r="F222" s="156">
        <f t="shared" ref="F222:G223" si="83">F223</f>
        <v>82341.86</v>
      </c>
      <c r="G222" s="156">
        <f t="shared" si="83"/>
        <v>82341.86</v>
      </c>
    </row>
    <row r="223" spans="1:7" x14ac:dyDescent="0.25">
      <c r="A223" s="131" t="s">
        <v>170</v>
      </c>
      <c r="B223" s="157" t="s">
        <v>380</v>
      </c>
      <c r="C223" s="168" t="s">
        <v>381</v>
      </c>
      <c r="D223" s="157"/>
      <c r="E223" s="158">
        <f>E224</f>
        <v>82341.86</v>
      </c>
      <c r="F223" s="158">
        <f t="shared" si="83"/>
        <v>82341.86</v>
      </c>
      <c r="G223" s="158">
        <f t="shared" si="83"/>
        <v>82341.86</v>
      </c>
    </row>
    <row r="224" spans="1:7" x14ac:dyDescent="0.25">
      <c r="A224" s="100" t="s">
        <v>382</v>
      </c>
      <c r="B224" s="157" t="s">
        <v>380</v>
      </c>
      <c r="C224" s="168" t="s">
        <v>381</v>
      </c>
      <c r="D224" s="157" t="s">
        <v>52</v>
      </c>
      <c r="E224" s="158">
        <v>82341.86</v>
      </c>
      <c r="F224" s="158">
        <v>82341.86</v>
      </c>
      <c r="G224" s="158">
        <v>82341.86</v>
      </c>
    </row>
    <row r="225" spans="1:7" ht="31.5" x14ac:dyDescent="0.25">
      <c r="A225" s="110" t="s">
        <v>383</v>
      </c>
      <c r="B225" s="155" t="s">
        <v>384</v>
      </c>
      <c r="C225" s="167"/>
      <c r="D225" s="155"/>
      <c r="E225" s="156">
        <f>E226</f>
        <v>700500</v>
      </c>
      <c r="F225" s="156">
        <f t="shared" ref="F225:G226" si="84">F226</f>
        <v>627062.5</v>
      </c>
      <c r="G225" s="156">
        <f t="shared" si="84"/>
        <v>627062.5</v>
      </c>
    </row>
    <row r="226" spans="1:7" x14ac:dyDescent="0.25">
      <c r="A226" s="131" t="s">
        <v>170</v>
      </c>
      <c r="B226" s="157" t="s">
        <v>384</v>
      </c>
      <c r="C226" s="168" t="s">
        <v>381</v>
      </c>
      <c r="D226" s="157"/>
      <c r="E226" s="158">
        <f>E227</f>
        <v>700500</v>
      </c>
      <c r="F226" s="158">
        <f t="shared" si="84"/>
        <v>627062.5</v>
      </c>
      <c r="G226" s="158">
        <f t="shared" si="84"/>
        <v>627062.5</v>
      </c>
    </row>
    <row r="227" spans="1:7" x14ac:dyDescent="0.25">
      <c r="A227" s="100" t="s">
        <v>382</v>
      </c>
      <c r="B227" s="157" t="s">
        <v>384</v>
      </c>
      <c r="C227" s="168" t="s">
        <v>381</v>
      </c>
      <c r="D227" s="157" t="s">
        <v>52</v>
      </c>
      <c r="E227" s="158">
        <v>700500</v>
      </c>
      <c r="F227" s="158">
        <v>627062.5</v>
      </c>
      <c r="G227" s="158">
        <v>627062.5</v>
      </c>
    </row>
    <row r="228" spans="1:7" x14ac:dyDescent="0.25">
      <c r="A228" s="149" t="s">
        <v>53</v>
      </c>
      <c r="B228" s="141" t="s">
        <v>385</v>
      </c>
      <c r="C228" s="165"/>
      <c r="D228" s="141"/>
      <c r="E228" s="142">
        <f>E229</f>
        <v>5000</v>
      </c>
      <c r="F228" s="142">
        <f t="shared" ref="F228:G230" si="85">F229</f>
        <v>5000</v>
      </c>
      <c r="G228" s="142">
        <f t="shared" si="85"/>
        <v>5000</v>
      </c>
    </row>
    <row r="229" spans="1:7" x14ac:dyDescent="0.25">
      <c r="A229" s="149" t="s">
        <v>386</v>
      </c>
      <c r="B229" s="141" t="s">
        <v>387</v>
      </c>
      <c r="C229" s="165"/>
      <c r="D229" s="141"/>
      <c r="E229" s="142">
        <f>E230</f>
        <v>5000</v>
      </c>
      <c r="F229" s="142">
        <f t="shared" si="85"/>
        <v>5000</v>
      </c>
      <c r="G229" s="142">
        <f t="shared" si="85"/>
        <v>5000</v>
      </c>
    </row>
    <row r="230" spans="1:7" x14ac:dyDescent="0.25">
      <c r="A230" s="131" t="s">
        <v>172</v>
      </c>
      <c r="B230" s="144" t="s">
        <v>387</v>
      </c>
      <c r="C230" s="166" t="s">
        <v>257</v>
      </c>
      <c r="D230" s="144"/>
      <c r="E230" s="145">
        <f>E231</f>
        <v>5000</v>
      </c>
      <c r="F230" s="145">
        <f t="shared" si="85"/>
        <v>5000</v>
      </c>
      <c r="G230" s="145">
        <f t="shared" si="85"/>
        <v>5000</v>
      </c>
    </row>
    <row r="231" spans="1:7" x14ac:dyDescent="0.25">
      <c r="A231" s="159" t="s">
        <v>388</v>
      </c>
      <c r="B231" s="144" t="s">
        <v>387</v>
      </c>
      <c r="C231" s="166" t="s">
        <v>257</v>
      </c>
      <c r="D231" s="144" t="s">
        <v>54</v>
      </c>
      <c r="E231" s="145">
        <v>5000</v>
      </c>
      <c r="F231" s="145">
        <v>5000</v>
      </c>
      <c r="G231" s="145">
        <v>5000</v>
      </c>
    </row>
    <row r="232" spans="1:7" x14ac:dyDescent="0.25">
      <c r="A232" s="150" t="s">
        <v>389</v>
      </c>
      <c r="B232" s="150"/>
      <c r="C232" s="169"/>
      <c r="D232" s="150"/>
      <c r="E232" s="160">
        <f>E13+E37+E214</f>
        <v>18130620.93</v>
      </c>
      <c r="F232" s="160">
        <f>F13+F37+F214</f>
        <v>12655467.5</v>
      </c>
      <c r="G232" s="160">
        <f>G13+G37+G214</f>
        <v>11988010</v>
      </c>
    </row>
    <row r="233" spans="1:7" ht="20.25" x14ac:dyDescent="0.3">
      <c r="A233" s="119"/>
      <c r="B233" s="119"/>
      <c r="C233" s="119"/>
      <c r="D233" s="120"/>
      <c r="E233" s="121"/>
      <c r="F233" s="121"/>
      <c r="G233" s="121"/>
    </row>
    <row r="234" spans="1:7" ht="20.25" x14ac:dyDescent="0.3">
      <c r="A234" s="119"/>
      <c r="B234" s="119"/>
      <c r="C234" s="119"/>
      <c r="D234" s="120"/>
      <c r="E234" s="121"/>
      <c r="F234" s="121"/>
      <c r="G234" s="121"/>
    </row>
    <row r="235" spans="1:7" ht="20.25" x14ac:dyDescent="0.3">
      <c r="A235" s="118" t="s">
        <v>197</v>
      </c>
      <c r="B235" s="119"/>
      <c r="C235" s="119"/>
      <c r="D235" s="120"/>
      <c r="E235" s="9" t="s">
        <v>198</v>
      </c>
      <c r="F235" s="163"/>
      <c r="G235" s="163"/>
    </row>
    <row r="236" spans="1:7" x14ac:dyDescent="0.25">
      <c r="A236" s="116"/>
      <c r="B236" s="116"/>
      <c r="C236" s="116"/>
      <c r="G236" s="20"/>
    </row>
    <row r="237" spans="1:7" x14ac:dyDescent="0.25">
      <c r="A237" s="116"/>
      <c r="B237" s="116"/>
      <c r="C237" s="116"/>
      <c r="G237" s="20"/>
    </row>
    <row r="238" spans="1:7" x14ac:dyDescent="0.25">
      <c r="A238" s="116"/>
      <c r="B238" s="116"/>
      <c r="C238" s="116"/>
      <c r="G238" s="20"/>
    </row>
    <row r="239" spans="1:7" x14ac:dyDescent="0.25">
      <c r="A239" s="116"/>
      <c r="B239" s="116"/>
      <c r="C239" s="116"/>
      <c r="G239" s="20"/>
    </row>
    <row r="240" spans="1:7" x14ac:dyDescent="0.25">
      <c r="A240" s="116"/>
      <c r="B240" s="116"/>
      <c r="C240" s="116"/>
      <c r="G240" s="20"/>
    </row>
  </sheetData>
  <mergeCells count="7">
    <mergeCell ref="D2:E2"/>
    <mergeCell ref="A10:A11"/>
    <mergeCell ref="B10:B11"/>
    <mergeCell ref="C10:C11"/>
    <mergeCell ref="D10:D11"/>
    <mergeCell ref="A6:E6"/>
    <mergeCell ref="A7:F7"/>
  </mergeCells>
  <pageMargins left="0.7" right="0.7" top="0.75" bottom="0.75" header="0.3" footer="0.3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4"/>
  <sheetViews>
    <sheetView topLeftCell="A331" workbookViewId="0">
      <selection activeCell="F491" sqref="F491"/>
    </sheetView>
  </sheetViews>
  <sheetFormatPr defaultRowHeight="15.75" x14ac:dyDescent="0.25"/>
  <cols>
    <col min="1" max="1" width="54.7109375" style="68" customWidth="1"/>
    <col min="2" max="3" width="14.7109375" style="68" customWidth="1"/>
    <col min="4" max="4" width="17.28515625" style="23" customWidth="1"/>
    <col min="5" max="5" width="10" style="23" customWidth="1"/>
    <col min="6" max="6" width="16.5703125" style="55" customWidth="1"/>
    <col min="7" max="7" width="12.85546875" style="55" hidden="1" customWidth="1"/>
    <col min="8" max="10" width="0" style="55" hidden="1" customWidth="1"/>
    <col min="11" max="11" width="12.5703125" style="55" hidden="1" customWidth="1"/>
    <col min="12" max="12" width="13" style="55" hidden="1" customWidth="1"/>
    <col min="13" max="16384" width="9.140625" style="55"/>
  </cols>
  <sheetData>
    <row r="1" spans="1:12" x14ac:dyDescent="0.25">
      <c r="D1" s="22" t="s">
        <v>691</v>
      </c>
    </row>
    <row r="2" spans="1:12" x14ac:dyDescent="0.25">
      <c r="D2" s="254" t="s">
        <v>705</v>
      </c>
      <c r="E2" s="254"/>
      <c r="F2" s="254"/>
    </row>
    <row r="3" spans="1:12" x14ac:dyDescent="0.25">
      <c r="B3" s="161"/>
      <c r="C3" s="70" t="s">
        <v>689</v>
      </c>
      <c r="D3" s="70"/>
      <c r="E3" s="70"/>
    </row>
    <row r="4" spans="1:12" x14ac:dyDescent="0.25">
      <c r="C4" s="70" t="s">
        <v>690</v>
      </c>
      <c r="D4" s="70"/>
      <c r="E4" s="70"/>
    </row>
    <row r="5" spans="1:12" x14ac:dyDescent="0.25">
      <c r="D5" s="22"/>
      <c r="E5" s="22"/>
    </row>
    <row r="6" spans="1:12" ht="14.25" customHeight="1" x14ac:dyDescent="0.25">
      <c r="A6" s="248" t="s">
        <v>96</v>
      </c>
      <c r="B6" s="248"/>
      <c r="C6" s="249"/>
      <c r="D6" s="249"/>
      <c r="E6" s="249"/>
    </row>
    <row r="7" spans="1:12" ht="51" customHeight="1" x14ac:dyDescent="0.25">
      <c r="A7" s="248" t="s">
        <v>699</v>
      </c>
      <c r="B7" s="248"/>
      <c r="C7" s="248"/>
      <c r="D7" s="248"/>
      <c r="E7" s="248"/>
    </row>
    <row r="8" spans="1:12" ht="15.75" customHeight="1" x14ac:dyDescent="0.25">
      <c r="A8" s="71" t="s">
        <v>42</v>
      </c>
      <c r="B8" s="71" t="s">
        <v>42</v>
      </c>
      <c r="C8" s="71" t="s">
        <v>42</v>
      </c>
      <c r="D8" s="72" t="s">
        <v>42</v>
      </c>
      <c r="E8" s="72" t="s">
        <v>42</v>
      </c>
    </row>
    <row r="9" spans="1:12" ht="21.75" customHeight="1" x14ac:dyDescent="0.25">
      <c r="A9" s="255" t="s">
        <v>397</v>
      </c>
      <c r="B9" s="255" t="s">
        <v>98</v>
      </c>
      <c r="C9" s="255"/>
      <c r="D9" s="255"/>
      <c r="E9" s="255"/>
      <c r="F9" s="255" t="s">
        <v>398</v>
      </c>
      <c r="G9" s="257" t="s">
        <v>663</v>
      </c>
      <c r="H9" s="255" t="s">
        <v>664</v>
      </c>
      <c r="I9" s="255" t="s">
        <v>665</v>
      </c>
      <c r="J9" s="255" t="s">
        <v>666</v>
      </c>
      <c r="K9" s="255" t="s">
        <v>661</v>
      </c>
      <c r="L9" s="255" t="s">
        <v>662</v>
      </c>
    </row>
    <row r="10" spans="1:12" ht="15" x14ac:dyDescent="0.25">
      <c r="A10" s="256"/>
      <c r="B10" s="170" t="s">
        <v>95</v>
      </c>
      <c r="C10" s="170" t="s">
        <v>399</v>
      </c>
      <c r="D10" s="170" t="s">
        <v>82</v>
      </c>
      <c r="E10" s="170" t="s">
        <v>83</v>
      </c>
      <c r="F10" s="256"/>
      <c r="G10" s="258"/>
      <c r="H10" s="256"/>
      <c r="I10" s="256"/>
      <c r="J10" s="256"/>
      <c r="K10" s="256"/>
      <c r="L10" s="256"/>
    </row>
    <row r="11" spans="1:12" ht="15" x14ac:dyDescent="0.25">
      <c r="A11" s="171" t="s">
        <v>400</v>
      </c>
      <c r="B11" s="171" t="s">
        <v>401</v>
      </c>
      <c r="C11" s="171" t="s">
        <v>402</v>
      </c>
      <c r="D11" s="171" t="s">
        <v>403</v>
      </c>
      <c r="E11" s="171" t="s">
        <v>404</v>
      </c>
      <c r="F11" s="171" t="s">
        <v>405</v>
      </c>
      <c r="G11" s="219" t="s">
        <v>667</v>
      </c>
      <c r="H11" s="171" t="s">
        <v>405</v>
      </c>
      <c r="I11" s="171" t="s">
        <v>667</v>
      </c>
      <c r="J11" s="171" t="s">
        <v>668</v>
      </c>
      <c r="K11" s="171" t="s">
        <v>405</v>
      </c>
      <c r="L11" s="171" t="s">
        <v>405</v>
      </c>
    </row>
    <row r="12" spans="1:12" ht="15" x14ac:dyDescent="0.25">
      <c r="A12" s="172" t="s">
        <v>45</v>
      </c>
      <c r="B12" s="173" t="s">
        <v>94</v>
      </c>
      <c r="C12" s="171" t="s">
        <v>46</v>
      </c>
      <c r="D12" s="171"/>
      <c r="E12" s="171"/>
      <c r="F12" s="174">
        <f>F13+F29+F72+F86+F92</f>
        <v>6978987.8700000001</v>
      </c>
      <c r="G12" s="219"/>
      <c r="H12" s="174" t="e">
        <f>H13+H29+H72+H86+H92+H83</f>
        <v>#REF!</v>
      </c>
      <c r="I12" s="174" t="e">
        <f>I13+I29+I72+I86+I92</f>
        <v>#REF!</v>
      </c>
      <c r="J12" s="174" t="e">
        <f>J13+J29+J72+J86+J92</f>
        <v>#REF!</v>
      </c>
      <c r="K12" s="174">
        <f t="shared" ref="K12:L12" si="0">K13+K29+K72+K86+K92</f>
        <v>5313165.0600000005</v>
      </c>
      <c r="L12" s="174">
        <f t="shared" si="0"/>
        <v>4993165.0600000005</v>
      </c>
    </row>
    <row r="13" spans="1:12" ht="25.5" x14ac:dyDescent="0.25">
      <c r="A13" s="175" t="s">
        <v>406</v>
      </c>
      <c r="B13" s="173" t="s">
        <v>94</v>
      </c>
      <c r="C13" s="173" t="s">
        <v>48</v>
      </c>
      <c r="D13" s="173"/>
      <c r="E13" s="173" t="s">
        <v>42</v>
      </c>
      <c r="F13" s="176">
        <f t="shared" ref="F13:F18" si="1">F14</f>
        <v>1668059.04</v>
      </c>
      <c r="G13" s="220">
        <v>-61657.66</v>
      </c>
      <c r="H13" s="221">
        <f>H21+H28</f>
        <v>0</v>
      </c>
      <c r="I13" s="221">
        <f>I21+I28</f>
        <v>0</v>
      </c>
      <c r="J13" s="221">
        <f>J21+J28</f>
        <v>0</v>
      </c>
      <c r="K13" s="176">
        <f t="shared" ref="K13:L18" si="2">K14</f>
        <v>1340668.28</v>
      </c>
      <c r="L13" s="176">
        <f t="shared" si="2"/>
        <v>1340668.28</v>
      </c>
    </row>
    <row r="14" spans="1:12" ht="25.5" x14ac:dyDescent="0.25">
      <c r="A14" s="177" t="s">
        <v>247</v>
      </c>
      <c r="B14" s="173" t="s">
        <v>94</v>
      </c>
      <c r="C14" s="173" t="s">
        <v>48</v>
      </c>
      <c r="D14" s="173" t="s">
        <v>669</v>
      </c>
      <c r="E14" s="173"/>
      <c r="F14" s="176">
        <f t="shared" si="1"/>
        <v>1668059.04</v>
      </c>
      <c r="G14" s="220"/>
      <c r="H14" s="221"/>
      <c r="I14" s="221"/>
      <c r="J14" s="221"/>
      <c r="K14" s="176">
        <f t="shared" si="2"/>
        <v>1340668.28</v>
      </c>
      <c r="L14" s="176">
        <f t="shared" si="2"/>
        <v>1340668.28</v>
      </c>
    </row>
    <row r="15" spans="1:12" ht="25.5" hidden="1" x14ac:dyDescent="0.25">
      <c r="A15" s="177" t="s">
        <v>408</v>
      </c>
      <c r="B15" s="173" t="s">
        <v>94</v>
      </c>
      <c r="C15" s="173" t="s">
        <v>48</v>
      </c>
      <c r="D15" s="173" t="s">
        <v>409</v>
      </c>
      <c r="E15" s="173"/>
      <c r="F15" s="176">
        <f t="shared" si="1"/>
        <v>1668059.04</v>
      </c>
      <c r="G15" s="220"/>
      <c r="H15" s="221"/>
      <c r="I15" s="221"/>
      <c r="J15" s="221"/>
      <c r="K15" s="176">
        <f t="shared" si="2"/>
        <v>1340668.28</v>
      </c>
      <c r="L15" s="176">
        <f t="shared" si="2"/>
        <v>1340668.28</v>
      </c>
    </row>
    <row r="16" spans="1:12" ht="25.5" hidden="1" x14ac:dyDescent="0.25">
      <c r="A16" s="177" t="s">
        <v>410</v>
      </c>
      <c r="B16" s="173" t="s">
        <v>94</v>
      </c>
      <c r="C16" s="173" t="s">
        <v>48</v>
      </c>
      <c r="D16" s="173" t="s">
        <v>411</v>
      </c>
      <c r="E16" s="173"/>
      <c r="F16" s="176">
        <f t="shared" si="1"/>
        <v>1668059.04</v>
      </c>
      <c r="G16" s="220"/>
      <c r="H16" s="221"/>
      <c r="I16" s="221"/>
      <c r="J16" s="221"/>
      <c r="K16" s="176">
        <f t="shared" si="2"/>
        <v>1340668.28</v>
      </c>
      <c r="L16" s="176">
        <f t="shared" si="2"/>
        <v>1340668.28</v>
      </c>
    </row>
    <row r="17" spans="1:12" ht="25.5" hidden="1" x14ac:dyDescent="0.25">
      <c r="A17" s="177" t="s">
        <v>169</v>
      </c>
      <c r="B17" s="173" t="s">
        <v>94</v>
      </c>
      <c r="C17" s="173" t="s">
        <v>48</v>
      </c>
      <c r="D17" s="173" t="s">
        <v>412</v>
      </c>
      <c r="E17" s="173"/>
      <c r="F17" s="176">
        <f t="shared" si="1"/>
        <v>1668059.04</v>
      </c>
      <c r="G17" s="220"/>
      <c r="H17" s="221"/>
      <c r="I17" s="221"/>
      <c r="J17" s="221"/>
      <c r="K17" s="176">
        <f t="shared" si="2"/>
        <v>1340668.28</v>
      </c>
      <c r="L17" s="176">
        <f t="shared" si="2"/>
        <v>1340668.28</v>
      </c>
    </row>
    <row r="18" spans="1:12" ht="51" hidden="1" x14ac:dyDescent="0.25">
      <c r="A18" s="177" t="s">
        <v>240</v>
      </c>
      <c r="B18" s="173" t="s">
        <v>94</v>
      </c>
      <c r="C18" s="173" t="s">
        <v>48</v>
      </c>
      <c r="D18" s="173" t="s">
        <v>413</v>
      </c>
      <c r="E18" s="173" t="s">
        <v>242</v>
      </c>
      <c r="F18" s="176">
        <f t="shared" si="1"/>
        <v>1668059.04</v>
      </c>
      <c r="G18" s="220"/>
      <c r="H18" s="221"/>
      <c r="I18" s="221"/>
      <c r="J18" s="221"/>
      <c r="K18" s="176">
        <f t="shared" si="2"/>
        <v>1340668.28</v>
      </c>
      <c r="L18" s="176">
        <f t="shared" si="2"/>
        <v>1340668.28</v>
      </c>
    </row>
    <row r="19" spans="1:12" ht="25.5" x14ac:dyDescent="0.25">
      <c r="A19" s="178" t="s">
        <v>414</v>
      </c>
      <c r="B19" s="179" t="s">
        <v>94</v>
      </c>
      <c r="C19" s="179" t="s">
        <v>48</v>
      </c>
      <c r="D19" s="179" t="s">
        <v>413</v>
      </c>
      <c r="E19" s="179" t="s">
        <v>415</v>
      </c>
      <c r="F19" s="180">
        <f>F20+F23+F27</f>
        <v>1668059.04</v>
      </c>
      <c r="G19" s="238"/>
      <c r="H19" s="239"/>
      <c r="I19" s="239"/>
      <c r="J19" s="239"/>
      <c r="K19" s="180">
        <f t="shared" ref="K19:L19" si="3">K20+K23+K27</f>
        <v>1340668.28</v>
      </c>
      <c r="L19" s="180">
        <f t="shared" si="3"/>
        <v>1340668.28</v>
      </c>
    </row>
    <row r="20" spans="1:12" ht="15" x14ac:dyDescent="0.25">
      <c r="A20" s="178" t="s">
        <v>416</v>
      </c>
      <c r="B20" s="179" t="s">
        <v>94</v>
      </c>
      <c r="C20" s="179" t="s">
        <v>48</v>
      </c>
      <c r="D20" s="179" t="s">
        <v>413</v>
      </c>
      <c r="E20" s="179" t="s">
        <v>417</v>
      </c>
      <c r="F20" s="180">
        <v>1275059.04</v>
      </c>
      <c r="G20" s="238"/>
      <c r="H20" s="239"/>
      <c r="I20" s="239"/>
      <c r="J20" s="239"/>
      <c r="K20" s="180">
        <f t="shared" ref="K20:L20" si="4">K21+K22</f>
        <v>1023668.28</v>
      </c>
      <c r="L20" s="180">
        <f t="shared" si="4"/>
        <v>1023668.28</v>
      </c>
    </row>
    <row r="21" spans="1:12" ht="15" hidden="1" x14ac:dyDescent="0.25">
      <c r="A21" s="181" t="s">
        <v>418</v>
      </c>
      <c r="B21" s="179" t="s">
        <v>94</v>
      </c>
      <c r="C21" s="179" t="s">
        <v>48</v>
      </c>
      <c r="D21" s="179" t="s">
        <v>413</v>
      </c>
      <c r="E21" s="179" t="s">
        <v>417</v>
      </c>
      <c r="F21" s="180">
        <v>1013668.28</v>
      </c>
      <c r="G21" s="222"/>
      <c r="H21" s="180"/>
      <c r="I21" s="180"/>
      <c r="J21" s="180"/>
      <c r="K21" s="180">
        <v>1013668.28</v>
      </c>
      <c r="L21" s="180">
        <v>1013668.28</v>
      </c>
    </row>
    <row r="22" spans="1:12" ht="25.5" hidden="1" x14ac:dyDescent="0.25">
      <c r="A22" s="182" t="s">
        <v>419</v>
      </c>
      <c r="B22" s="179" t="s">
        <v>94</v>
      </c>
      <c r="C22" s="183" t="s">
        <v>48</v>
      </c>
      <c r="D22" s="179" t="s">
        <v>413</v>
      </c>
      <c r="E22" s="183" t="s">
        <v>417</v>
      </c>
      <c r="F22" s="184">
        <v>10000</v>
      </c>
      <c r="G22" s="184"/>
      <c r="H22" s="223"/>
      <c r="I22" s="223"/>
      <c r="J22" s="223"/>
      <c r="K22" s="184">
        <v>10000</v>
      </c>
      <c r="L22" s="184">
        <v>10000</v>
      </c>
    </row>
    <row r="23" spans="1:12" ht="25.5" x14ac:dyDescent="0.25">
      <c r="A23" s="181" t="s">
        <v>420</v>
      </c>
      <c r="B23" s="179" t="s">
        <v>94</v>
      </c>
      <c r="C23" s="179" t="s">
        <v>48</v>
      </c>
      <c r="D23" s="179" t="s">
        <v>421</v>
      </c>
      <c r="E23" s="179" t="s">
        <v>422</v>
      </c>
      <c r="F23" s="180">
        <f>F24+F25+F26</f>
        <v>8000</v>
      </c>
      <c r="G23" s="238"/>
      <c r="H23" s="180"/>
      <c r="I23" s="180"/>
      <c r="J23" s="180"/>
      <c r="K23" s="180">
        <f t="shared" ref="K23:L23" si="5">K24+K25+K26</f>
        <v>8000</v>
      </c>
      <c r="L23" s="180">
        <f t="shared" si="5"/>
        <v>8000</v>
      </c>
    </row>
    <row r="24" spans="1:12" ht="15" hidden="1" x14ac:dyDescent="0.25">
      <c r="A24" s="182" t="s">
        <v>423</v>
      </c>
      <c r="B24" s="179" t="s">
        <v>94</v>
      </c>
      <c r="C24" s="183" t="s">
        <v>48</v>
      </c>
      <c r="D24" s="179" t="s">
        <v>421</v>
      </c>
      <c r="E24" s="183" t="s">
        <v>422</v>
      </c>
      <c r="F24" s="184">
        <v>1000</v>
      </c>
      <c r="G24" s="183"/>
      <c r="H24" s="199"/>
      <c r="I24" s="224"/>
      <c r="J24" s="180"/>
      <c r="K24" s="184">
        <v>1000</v>
      </c>
      <c r="L24" s="184">
        <v>1000</v>
      </c>
    </row>
    <row r="25" spans="1:12" ht="52.5" hidden="1" customHeight="1" x14ac:dyDescent="0.25">
      <c r="A25" s="182" t="s">
        <v>424</v>
      </c>
      <c r="B25" s="179" t="s">
        <v>94</v>
      </c>
      <c r="C25" s="183" t="s">
        <v>48</v>
      </c>
      <c r="D25" s="179" t="s">
        <v>421</v>
      </c>
      <c r="E25" s="183" t="s">
        <v>422</v>
      </c>
      <c r="F25" s="184">
        <v>2000</v>
      </c>
      <c r="G25" s="183"/>
      <c r="H25" s="199"/>
      <c r="I25" s="224"/>
      <c r="J25" s="180"/>
      <c r="K25" s="184">
        <v>2000</v>
      </c>
      <c r="L25" s="184">
        <v>2000</v>
      </c>
    </row>
    <row r="26" spans="1:12" ht="15" hidden="1" x14ac:dyDescent="0.25">
      <c r="A26" s="182" t="s">
        <v>425</v>
      </c>
      <c r="B26" s="179" t="s">
        <v>94</v>
      </c>
      <c r="C26" s="183" t="s">
        <v>48</v>
      </c>
      <c r="D26" s="179" t="s">
        <v>421</v>
      </c>
      <c r="E26" s="183" t="s">
        <v>422</v>
      </c>
      <c r="F26" s="184">
        <v>5000</v>
      </c>
      <c r="G26" s="183"/>
      <c r="H26" s="199"/>
      <c r="I26" s="224"/>
      <c r="J26" s="180"/>
      <c r="K26" s="184">
        <v>5000</v>
      </c>
      <c r="L26" s="184">
        <v>5000</v>
      </c>
    </row>
    <row r="27" spans="1:12" ht="38.25" x14ac:dyDescent="0.25">
      <c r="A27" s="178" t="s">
        <v>426</v>
      </c>
      <c r="B27" s="179" t="s">
        <v>94</v>
      </c>
      <c r="C27" s="183" t="s">
        <v>48</v>
      </c>
      <c r="D27" s="183" t="s">
        <v>413</v>
      </c>
      <c r="E27" s="183" t="s">
        <v>427</v>
      </c>
      <c r="F27" s="184">
        <v>385000</v>
      </c>
      <c r="G27" s="183"/>
      <c r="H27" s="199"/>
      <c r="I27" s="224"/>
      <c r="J27" s="180"/>
      <c r="K27" s="184">
        <f t="shared" ref="K27:L27" si="6">K28</f>
        <v>309000</v>
      </c>
      <c r="L27" s="184">
        <f t="shared" si="6"/>
        <v>309000</v>
      </c>
    </row>
    <row r="28" spans="1:12" ht="15" hidden="1" x14ac:dyDescent="0.25">
      <c r="A28" s="181" t="s">
        <v>428</v>
      </c>
      <c r="B28" s="173" t="s">
        <v>94</v>
      </c>
      <c r="C28" s="179" t="s">
        <v>48</v>
      </c>
      <c r="D28" s="179" t="s">
        <v>413</v>
      </c>
      <c r="E28" s="179" t="s">
        <v>427</v>
      </c>
      <c r="F28" s="180">
        <v>309000</v>
      </c>
      <c r="G28" s="222"/>
      <c r="H28" s="180"/>
      <c r="I28" s="180"/>
      <c r="J28" s="180"/>
      <c r="K28" s="180">
        <v>309000</v>
      </c>
      <c r="L28" s="180">
        <v>309000</v>
      </c>
    </row>
    <row r="29" spans="1:12" ht="38.25" x14ac:dyDescent="0.25">
      <c r="A29" s="175" t="s">
        <v>429</v>
      </c>
      <c r="B29" s="173" t="s">
        <v>94</v>
      </c>
      <c r="C29" s="173" t="s">
        <v>50</v>
      </c>
      <c r="D29" s="173"/>
      <c r="E29" s="173" t="s">
        <v>42</v>
      </c>
      <c r="F29" s="176">
        <f>F30</f>
        <v>4422886.97</v>
      </c>
      <c r="G29" s="220">
        <v>-432079.4</v>
      </c>
      <c r="H29" s="221" t="e">
        <f>H36+H43+H47+H48+H50+H51+H57+H67+#REF!+#REF!+H69</f>
        <v>#REF!</v>
      </c>
      <c r="I29" s="221" t="e">
        <f>I36+I43+I47+I48+I50+I51+I57+I67+#REF!+#REF!+I69</f>
        <v>#REF!</v>
      </c>
      <c r="J29" s="221" t="e">
        <f>J36+J43+J47+J48+J50+J51+J57+J67+#REF!+#REF!+J69</f>
        <v>#REF!</v>
      </c>
      <c r="K29" s="176">
        <f t="shared" ref="K29:L31" si="7">K30</f>
        <v>3227392.42</v>
      </c>
      <c r="L29" s="176">
        <f t="shared" si="7"/>
        <v>2907392.42</v>
      </c>
    </row>
    <row r="30" spans="1:12" ht="25.5" x14ac:dyDescent="0.25">
      <c r="A30" s="177" t="s">
        <v>247</v>
      </c>
      <c r="B30" s="173" t="s">
        <v>94</v>
      </c>
      <c r="C30" s="173" t="s">
        <v>50</v>
      </c>
      <c r="D30" s="173" t="s">
        <v>407</v>
      </c>
      <c r="E30" s="173"/>
      <c r="F30" s="176">
        <f>F31</f>
        <v>4422886.97</v>
      </c>
      <c r="G30" s="220"/>
      <c r="H30" s="221"/>
      <c r="I30" s="221"/>
      <c r="J30" s="221"/>
      <c r="K30" s="176">
        <f t="shared" si="7"/>
        <v>3227392.42</v>
      </c>
      <c r="L30" s="176">
        <f t="shared" si="7"/>
        <v>2907392.42</v>
      </c>
    </row>
    <row r="31" spans="1:12" ht="25.5" hidden="1" x14ac:dyDescent="0.25">
      <c r="A31" s="177" t="s">
        <v>408</v>
      </c>
      <c r="B31" s="173" t="s">
        <v>94</v>
      </c>
      <c r="C31" s="173" t="s">
        <v>50</v>
      </c>
      <c r="D31" s="173" t="s">
        <v>430</v>
      </c>
      <c r="E31" s="173"/>
      <c r="F31" s="176">
        <f>F32</f>
        <v>4422886.97</v>
      </c>
      <c r="G31" s="220"/>
      <c r="H31" s="221"/>
      <c r="I31" s="221"/>
      <c r="J31" s="221"/>
      <c r="K31" s="176">
        <f t="shared" si="7"/>
        <v>3227392.42</v>
      </c>
      <c r="L31" s="176">
        <f t="shared" si="7"/>
        <v>2907392.42</v>
      </c>
    </row>
    <row r="32" spans="1:12" ht="34.5" hidden="1" customHeight="1" x14ac:dyDescent="0.25">
      <c r="A32" s="177" t="s">
        <v>431</v>
      </c>
      <c r="B32" s="173" t="s">
        <v>94</v>
      </c>
      <c r="C32" s="173" t="s">
        <v>50</v>
      </c>
      <c r="D32" s="173" t="s">
        <v>432</v>
      </c>
      <c r="E32" s="173"/>
      <c r="F32" s="176">
        <f>F33+F44+F59</f>
        <v>4422886.97</v>
      </c>
      <c r="G32" s="220"/>
      <c r="H32" s="221"/>
      <c r="I32" s="221"/>
      <c r="J32" s="221"/>
      <c r="K32" s="176">
        <f t="shared" ref="K32:L32" si="8">K33+K44+K59</f>
        <v>3227392.42</v>
      </c>
      <c r="L32" s="176">
        <f t="shared" si="8"/>
        <v>2907392.42</v>
      </c>
    </row>
    <row r="33" spans="1:12" ht="34.5" hidden="1" customHeight="1" x14ac:dyDescent="0.25">
      <c r="A33" s="177" t="s">
        <v>240</v>
      </c>
      <c r="B33" s="173" t="s">
        <v>94</v>
      </c>
      <c r="C33" s="170" t="s">
        <v>50</v>
      </c>
      <c r="D33" s="170" t="s">
        <v>433</v>
      </c>
      <c r="E33" s="170" t="s">
        <v>242</v>
      </c>
      <c r="F33" s="176">
        <f>F34</f>
        <v>3592086.9699999997</v>
      </c>
      <c r="G33" s="220"/>
      <c r="H33" s="221"/>
      <c r="I33" s="221"/>
      <c r="J33" s="221"/>
      <c r="K33" s="176">
        <f t="shared" ref="K33:L33" si="9">K34</f>
        <v>2417392.42</v>
      </c>
      <c r="L33" s="176">
        <f t="shared" si="9"/>
        <v>2357392.42</v>
      </c>
    </row>
    <row r="34" spans="1:12" ht="25.5" x14ac:dyDescent="0.25">
      <c r="A34" s="178" t="s">
        <v>414</v>
      </c>
      <c r="B34" s="179" t="s">
        <v>94</v>
      </c>
      <c r="C34" s="179" t="s">
        <v>50</v>
      </c>
      <c r="D34" s="183" t="s">
        <v>433</v>
      </c>
      <c r="E34" s="183" t="s">
        <v>415</v>
      </c>
      <c r="F34" s="180">
        <f>F35+F38+F42</f>
        <v>3592086.9699999997</v>
      </c>
      <c r="G34" s="238"/>
      <c r="H34" s="239"/>
      <c r="I34" s="239"/>
      <c r="J34" s="239"/>
      <c r="K34" s="180">
        <f t="shared" ref="K34:L34" si="10">K35+K38+K42</f>
        <v>2417392.42</v>
      </c>
      <c r="L34" s="180">
        <f t="shared" si="10"/>
        <v>2357392.42</v>
      </c>
    </row>
    <row r="35" spans="1:12" ht="15" x14ac:dyDescent="0.25">
      <c r="A35" s="178" t="s">
        <v>416</v>
      </c>
      <c r="B35" s="179" t="s">
        <v>94</v>
      </c>
      <c r="C35" s="183" t="s">
        <v>50</v>
      </c>
      <c r="D35" s="183" t="s">
        <v>433</v>
      </c>
      <c r="E35" s="179" t="s">
        <v>417</v>
      </c>
      <c r="F35" s="180">
        <v>2749350</v>
      </c>
      <c r="G35" s="238"/>
      <c r="H35" s="239"/>
      <c r="I35" s="239"/>
      <c r="J35" s="239"/>
      <c r="K35" s="180">
        <f t="shared" ref="K35:L35" si="11">K36+K37</f>
        <v>1910000</v>
      </c>
      <c r="L35" s="180">
        <f t="shared" si="11"/>
        <v>1850000</v>
      </c>
    </row>
    <row r="36" spans="1:12" ht="15" hidden="1" x14ac:dyDescent="0.25">
      <c r="A36" s="181" t="s">
        <v>418</v>
      </c>
      <c r="B36" s="179" t="s">
        <v>94</v>
      </c>
      <c r="C36" s="179" t="s">
        <v>50</v>
      </c>
      <c r="D36" s="183" t="s">
        <v>433</v>
      </c>
      <c r="E36" s="179" t="s">
        <v>417</v>
      </c>
      <c r="F36" s="180">
        <v>1900000</v>
      </c>
      <c r="G36" s="222"/>
      <c r="H36" s="180"/>
      <c r="I36" s="180"/>
      <c r="J36" s="180"/>
      <c r="K36" s="180">
        <v>1900000</v>
      </c>
      <c r="L36" s="180">
        <v>1845000</v>
      </c>
    </row>
    <row r="37" spans="1:12" ht="25.5" hidden="1" x14ac:dyDescent="0.25">
      <c r="A37" s="182" t="s">
        <v>419</v>
      </c>
      <c r="B37" s="179" t="s">
        <v>94</v>
      </c>
      <c r="C37" s="183" t="s">
        <v>50</v>
      </c>
      <c r="D37" s="183" t="s">
        <v>433</v>
      </c>
      <c r="E37" s="183" t="s">
        <v>417</v>
      </c>
      <c r="F37" s="184">
        <v>10000</v>
      </c>
      <c r="G37" s="184"/>
      <c r="H37" s="223"/>
      <c r="I37" s="223"/>
      <c r="J37" s="223"/>
      <c r="K37" s="184">
        <v>10000</v>
      </c>
      <c r="L37" s="184">
        <v>5000</v>
      </c>
    </row>
    <row r="38" spans="1:12" ht="25.5" x14ac:dyDescent="0.25">
      <c r="A38" s="181" t="s">
        <v>420</v>
      </c>
      <c r="B38" s="179" t="s">
        <v>94</v>
      </c>
      <c r="C38" s="183" t="s">
        <v>50</v>
      </c>
      <c r="D38" s="183" t="s">
        <v>434</v>
      </c>
      <c r="E38" s="183" t="s">
        <v>422</v>
      </c>
      <c r="F38" s="180">
        <f>F39+F40+F41</f>
        <v>3000</v>
      </c>
      <c r="G38" s="238"/>
      <c r="H38" s="180"/>
      <c r="I38" s="180"/>
      <c r="J38" s="180"/>
      <c r="K38" s="180">
        <f t="shared" ref="K38:L38" si="12">K39+K40+K41</f>
        <v>3000</v>
      </c>
      <c r="L38" s="180">
        <f t="shared" si="12"/>
        <v>3000</v>
      </c>
    </row>
    <row r="39" spans="1:12" ht="15" hidden="1" x14ac:dyDescent="0.25">
      <c r="A39" s="182" t="s">
        <v>423</v>
      </c>
      <c r="B39" s="179" t="s">
        <v>94</v>
      </c>
      <c r="C39" s="183" t="s">
        <v>50</v>
      </c>
      <c r="D39" s="183" t="s">
        <v>434</v>
      </c>
      <c r="E39" s="183" t="s">
        <v>422</v>
      </c>
      <c r="F39" s="184">
        <v>1000</v>
      </c>
      <c r="G39" s="183"/>
      <c r="H39" s="199"/>
      <c r="I39" s="224"/>
      <c r="J39" s="180"/>
      <c r="K39" s="184">
        <v>1000</v>
      </c>
      <c r="L39" s="184">
        <v>1000</v>
      </c>
    </row>
    <row r="40" spans="1:12" ht="37.5" hidden="1" customHeight="1" x14ac:dyDescent="0.25">
      <c r="A40" s="182" t="s">
        <v>424</v>
      </c>
      <c r="B40" s="179" t="s">
        <v>94</v>
      </c>
      <c r="C40" s="183" t="s">
        <v>50</v>
      </c>
      <c r="D40" s="183" t="s">
        <v>434</v>
      </c>
      <c r="E40" s="183" t="s">
        <v>422</v>
      </c>
      <c r="F40" s="184">
        <v>1000</v>
      </c>
      <c r="G40" s="183"/>
      <c r="H40" s="199"/>
      <c r="I40" s="224"/>
      <c r="J40" s="180"/>
      <c r="K40" s="184">
        <v>1000</v>
      </c>
      <c r="L40" s="184">
        <v>1000</v>
      </c>
    </row>
    <row r="41" spans="1:12" ht="15" hidden="1" x14ac:dyDescent="0.25">
      <c r="A41" s="182" t="s">
        <v>425</v>
      </c>
      <c r="B41" s="179" t="s">
        <v>94</v>
      </c>
      <c r="C41" s="183" t="s">
        <v>50</v>
      </c>
      <c r="D41" s="183" t="s">
        <v>434</v>
      </c>
      <c r="E41" s="183" t="s">
        <v>422</v>
      </c>
      <c r="F41" s="184">
        <v>1000</v>
      </c>
      <c r="G41" s="183"/>
      <c r="H41" s="199"/>
      <c r="I41" s="224"/>
      <c r="J41" s="180"/>
      <c r="K41" s="184">
        <v>1000</v>
      </c>
      <c r="L41" s="184">
        <v>1000</v>
      </c>
    </row>
    <row r="42" spans="1:12" ht="38.25" x14ac:dyDescent="0.25">
      <c r="A42" s="178" t="s">
        <v>426</v>
      </c>
      <c r="B42" s="179" t="s">
        <v>94</v>
      </c>
      <c r="C42" s="183" t="s">
        <v>50</v>
      </c>
      <c r="D42" s="183" t="s">
        <v>433</v>
      </c>
      <c r="E42" s="183" t="s">
        <v>427</v>
      </c>
      <c r="F42" s="184">
        <v>839736.97</v>
      </c>
      <c r="G42" s="183"/>
      <c r="H42" s="199"/>
      <c r="I42" s="224"/>
      <c r="J42" s="180"/>
      <c r="K42" s="184">
        <f t="shared" ref="K42:L42" si="13">K43</f>
        <v>504392.42</v>
      </c>
      <c r="L42" s="184">
        <f t="shared" si="13"/>
        <v>504392.42</v>
      </c>
    </row>
    <row r="43" spans="1:12" ht="15" hidden="1" x14ac:dyDescent="0.25">
      <c r="A43" s="181" t="s">
        <v>428</v>
      </c>
      <c r="B43" s="179" t="s">
        <v>94</v>
      </c>
      <c r="C43" s="179" t="s">
        <v>50</v>
      </c>
      <c r="D43" s="183" t="s">
        <v>433</v>
      </c>
      <c r="E43" s="179" t="s">
        <v>427</v>
      </c>
      <c r="F43" s="180">
        <v>504392.42</v>
      </c>
      <c r="G43" s="222"/>
      <c r="H43" s="180"/>
      <c r="I43" s="180"/>
      <c r="J43" s="180"/>
      <c r="K43" s="180">
        <v>504392.42</v>
      </c>
      <c r="L43" s="180">
        <v>504392.42</v>
      </c>
    </row>
    <row r="44" spans="1:12" ht="25.5" hidden="1" x14ac:dyDescent="0.25">
      <c r="A44" s="178" t="s">
        <v>173</v>
      </c>
      <c r="B44" s="179" t="s">
        <v>94</v>
      </c>
      <c r="C44" s="179" t="s">
        <v>50</v>
      </c>
      <c r="D44" s="183" t="s">
        <v>434</v>
      </c>
      <c r="E44" s="179"/>
      <c r="F44" s="180">
        <f>F45</f>
        <v>802800</v>
      </c>
      <c r="G44" s="222"/>
      <c r="H44" s="180"/>
      <c r="I44" s="180"/>
      <c r="J44" s="180"/>
      <c r="K44" s="180">
        <f t="shared" ref="K44:L45" si="14">K45</f>
        <v>782000</v>
      </c>
      <c r="L44" s="180">
        <f t="shared" si="14"/>
        <v>522000</v>
      </c>
    </row>
    <row r="45" spans="1:12" ht="25.5" x14ac:dyDescent="0.25">
      <c r="A45" s="178" t="s">
        <v>168</v>
      </c>
      <c r="B45" s="179" t="s">
        <v>94</v>
      </c>
      <c r="C45" s="179" t="s">
        <v>50</v>
      </c>
      <c r="D45" s="183" t="s">
        <v>434</v>
      </c>
      <c r="E45" s="179" t="s">
        <v>244</v>
      </c>
      <c r="F45" s="180">
        <f>F46</f>
        <v>802800</v>
      </c>
      <c r="G45" s="222"/>
      <c r="H45" s="180"/>
      <c r="I45" s="180"/>
      <c r="J45" s="180"/>
      <c r="K45" s="180">
        <f t="shared" si="14"/>
        <v>782000</v>
      </c>
      <c r="L45" s="180">
        <f t="shared" si="14"/>
        <v>522000</v>
      </c>
    </row>
    <row r="46" spans="1:12" ht="15" x14ac:dyDescent="0.25">
      <c r="A46" s="182" t="s">
        <v>435</v>
      </c>
      <c r="B46" s="179" t="s">
        <v>94</v>
      </c>
      <c r="C46" s="179" t="s">
        <v>50</v>
      </c>
      <c r="D46" s="183" t="s">
        <v>434</v>
      </c>
      <c r="E46" s="179" t="s">
        <v>436</v>
      </c>
      <c r="F46" s="180">
        <v>802800</v>
      </c>
      <c r="G46" s="222"/>
      <c r="H46" s="180"/>
      <c r="I46" s="180"/>
      <c r="J46" s="180"/>
      <c r="K46" s="180">
        <f t="shared" ref="K46:L46" si="15">K47+K48+K50+K51+K57+K49+K52+K53+K55+K56+K54</f>
        <v>782000</v>
      </c>
      <c r="L46" s="180">
        <f t="shared" si="15"/>
        <v>522000</v>
      </c>
    </row>
    <row r="47" spans="1:12" ht="15" hidden="1" x14ac:dyDescent="0.25">
      <c r="A47" s="181" t="s">
        <v>437</v>
      </c>
      <c r="B47" s="179" t="s">
        <v>94</v>
      </c>
      <c r="C47" s="179" t="s">
        <v>50</v>
      </c>
      <c r="D47" s="183" t="s">
        <v>434</v>
      </c>
      <c r="E47" s="179" t="s">
        <v>436</v>
      </c>
      <c r="F47" s="180">
        <v>70000</v>
      </c>
      <c r="G47" s="222"/>
      <c r="H47" s="180"/>
      <c r="I47" s="180"/>
      <c r="J47" s="180"/>
      <c r="K47" s="180">
        <v>70000</v>
      </c>
      <c r="L47" s="180">
        <v>70000</v>
      </c>
    </row>
    <row r="48" spans="1:12" ht="15" hidden="1" x14ac:dyDescent="0.25">
      <c r="A48" s="181" t="s">
        <v>438</v>
      </c>
      <c r="B48" s="179" t="s">
        <v>94</v>
      </c>
      <c r="C48" s="179" t="s">
        <v>50</v>
      </c>
      <c r="D48" s="183" t="s">
        <v>434</v>
      </c>
      <c r="E48" s="179" t="s">
        <v>436</v>
      </c>
      <c r="F48" s="180">
        <v>30000</v>
      </c>
      <c r="G48" s="228"/>
      <c r="H48" s="212"/>
      <c r="I48" s="180"/>
      <c r="J48" s="180"/>
      <c r="K48" s="180">
        <v>30000</v>
      </c>
      <c r="L48" s="180">
        <v>30000</v>
      </c>
    </row>
    <row r="49" spans="1:12" ht="15" hidden="1" x14ac:dyDescent="0.25">
      <c r="A49" s="182" t="s">
        <v>439</v>
      </c>
      <c r="B49" s="179" t="s">
        <v>94</v>
      </c>
      <c r="C49" s="179" t="s">
        <v>50</v>
      </c>
      <c r="D49" s="183" t="s">
        <v>434</v>
      </c>
      <c r="E49" s="179" t="s">
        <v>436</v>
      </c>
      <c r="F49" s="180"/>
      <c r="G49" s="228"/>
      <c r="H49" s="212"/>
      <c r="I49" s="180"/>
      <c r="J49" s="180"/>
      <c r="K49" s="180"/>
      <c r="L49" s="180"/>
    </row>
    <row r="50" spans="1:12" ht="15" hidden="1" x14ac:dyDescent="0.25">
      <c r="A50" s="181" t="s">
        <v>440</v>
      </c>
      <c r="B50" s="179" t="s">
        <v>94</v>
      </c>
      <c r="C50" s="179" t="s">
        <v>50</v>
      </c>
      <c r="D50" s="183" t="s">
        <v>434</v>
      </c>
      <c r="E50" s="179" t="s">
        <v>436</v>
      </c>
      <c r="F50" s="180">
        <v>10000</v>
      </c>
      <c r="G50" s="222"/>
      <c r="H50" s="180"/>
      <c r="I50" s="180"/>
      <c r="J50" s="180"/>
      <c r="K50" s="180">
        <v>10000</v>
      </c>
      <c r="L50" s="180">
        <v>10000</v>
      </c>
    </row>
    <row r="51" spans="1:12" ht="15" hidden="1" x14ac:dyDescent="0.25">
      <c r="A51" s="181" t="s">
        <v>441</v>
      </c>
      <c r="B51" s="179" t="s">
        <v>94</v>
      </c>
      <c r="C51" s="179" t="s">
        <v>50</v>
      </c>
      <c r="D51" s="183" t="s">
        <v>434</v>
      </c>
      <c r="E51" s="179" t="s">
        <v>436</v>
      </c>
      <c r="F51" s="180">
        <v>80000</v>
      </c>
      <c r="G51" s="222"/>
      <c r="H51" s="180"/>
      <c r="I51" s="180"/>
      <c r="J51" s="180"/>
      <c r="K51" s="180">
        <v>80000</v>
      </c>
      <c r="L51" s="180">
        <v>50000</v>
      </c>
    </row>
    <row r="52" spans="1:12" ht="15" hidden="1" x14ac:dyDescent="0.25">
      <c r="A52" s="181" t="s">
        <v>533</v>
      </c>
      <c r="B52" s="179" t="s">
        <v>94</v>
      </c>
      <c r="C52" s="179" t="s">
        <v>50</v>
      </c>
      <c r="D52" s="183" t="s">
        <v>434</v>
      </c>
      <c r="E52" s="179" t="s">
        <v>436</v>
      </c>
      <c r="F52" s="180">
        <v>200000</v>
      </c>
      <c r="G52" s="222"/>
      <c r="H52" s="180"/>
      <c r="I52" s="180"/>
      <c r="J52" s="180"/>
      <c r="K52" s="180">
        <v>200000</v>
      </c>
      <c r="L52" s="180">
        <v>100000</v>
      </c>
    </row>
    <row r="53" spans="1:12" ht="15" hidden="1" x14ac:dyDescent="0.25">
      <c r="A53" s="185" t="s">
        <v>670</v>
      </c>
      <c r="B53" s="179" t="s">
        <v>94</v>
      </c>
      <c r="C53" s="179" t="s">
        <v>50</v>
      </c>
      <c r="D53" s="183" t="s">
        <v>434</v>
      </c>
      <c r="E53" s="179" t="s">
        <v>436</v>
      </c>
      <c r="F53" s="180">
        <v>280000</v>
      </c>
      <c r="G53" s="222"/>
      <c r="H53" s="180"/>
      <c r="I53" s="180"/>
      <c r="J53" s="180"/>
      <c r="K53" s="180">
        <v>280000</v>
      </c>
      <c r="L53" s="180">
        <v>200000</v>
      </c>
    </row>
    <row r="54" spans="1:12" ht="15" hidden="1" x14ac:dyDescent="0.25">
      <c r="A54" s="185" t="s">
        <v>443</v>
      </c>
      <c r="B54" s="179" t="s">
        <v>94</v>
      </c>
      <c r="C54" s="183" t="s">
        <v>50</v>
      </c>
      <c r="D54" s="183" t="s">
        <v>434</v>
      </c>
      <c r="E54" s="183" t="s">
        <v>436</v>
      </c>
      <c r="F54" s="180">
        <v>10000</v>
      </c>
      <c r="G54" s="222"/>
      <c r="H54" s="180"/>
      <c r="I54" s="180"/>
      <c r="J54" s="180"/>
      <c r="K54" s="180">
        <v>10000</v>
      </c>
      <c r="L54" s="180">
        <v>10000</v>
      </c>
    </row>
    <row r="55" spans="1:12" ht="15" hidden="1" x14ac:dyDescent="0.25">
      <c r="A55" s="186" t="s">
        <v>445</v>
      </c>
      <c r="B55" s="179" t="s">
        <v>94</v>
      </c>
      <c r="C55" s="183" t="s">
        <v>50</v>
      </c>
      <c r="D55" s="183" t="s">
        <v>434</v>
      </c>
      <c r="E55" s="183" t="s">
        <v>436</v>
      </c>
      <c r="F55" s="180">
        <v>100000</v>
      </c>
      <c r="G55" s="222"/>
      <c r="H55" s="180"/>
      <c r="I55" s="180"/>
      <c r="J55" s="180"/>
      <c r="K55" s="180">
        <v>100000</v>
      </c>
      <c r="L55" s="180">
        <v>50000</v>
      </c>
    </row>
    <row r="56" spans="1:12" ht="36" hidden="1" customHeight="1" x14ac:dyDescent="0.25">
      <c r="A56" s="186" t="s">
        <v>446</v>
      </c>
      <c r="B56" s="179" t="s">
        <v>94</v>
      </c>
      <c r="C56" s="183" t="s">
        <v>50</v>
      </c>
      <c r="D56" s="183" t="s">
        <v>434</v>
      </c>
      <c r="E56" s="183" t="s">
        <v>436</v>
      </c>
      <c r="F56" s="180">
        <v>1000</v>
      </c>
      <c r="G56" s="222"/>
      <c r="H56" s="180"/>
      <c r="I56" s="180"/>
      <c r="J56" s="180"/>
      <c r="K56" s="180">
        <v>1000</v>
      </c>
      <c r="L56" s="180">
        <v>1000</v>
      </c>
    </row>
    <row r="57" spans="1:12" ht="63" hidden="1" customHeight="1" x14ac:dyDescent="0.25">
      <c r="A57" s="186" t="s">
        <v>447</v>
      </c>
      <c r="B57" s="179" t="s">
        <v>94</v>
      </c>
      <c r="C57" s="179" t="s">
        <v>50</v>
      </c>
      <c r="D57" s="183" t="s">
        <v>434</v>
      </c>
      <c r="E57" s="179" t="s">
        <v>436</v>
      </c>
      <c r="F57" s="180">
        <v>1000</v>
      </c>
      <c r="G57" s="222"/>
      <c r="H57" s="180"/>
      <c r="I57" s="180"/>
      <c r="J57" s="180"/>
      <c r="K57" s="180">
        <v>1000</v>
      </c>
      <c r="L57" s="180">
        <v>1000</v>
      </c>
    </row>
    <row r="58" spans="1:12" ht="63.75" hidden="1" x14ac:dyDescent="0.25">
      <c r="A58" s="193" t="s">
        <v>174</v>
      </c>
      <c r="B58" s="179" t="s">
        <v>94</v>
      </c>
      <c r="C58" s="179"/>
      <c r="D58" s="183"/>
      <c r="E58" s="179"/>
      <c r="F58" s="180"/>
      <c r="G58" s="222"/>
      <c r="H58" s="180"/>
      <c r="I58" s="180"/>
      <c r="J58" s="180"/>
      <c r="K58" s="180"/>
      <c r="L58" s="180"/>
    </row>
    <row r="59" spans="1:12" ht="15" x14ac:dyDescent="0.25">
      <c r="A59" s="193" t="s">
        <v>172</v>
      </c>
      <c r="B59" s="179" t="s">
        <v>94</v>
      </c>
      <c r="C59" s="179" t="s">
        <v>50</v>
      </c>
      <c r="D59" s="179" t="s">
        <v>448</v>
      </c>
      <c r="E59" s="179" t="s">
        <v>257</v>
      </c>
      <c r="F59" s="180">
        <f>F60+F63</f>
        <v>28000</v>
      </c>
      <c r="G59" s="222"/>
      <c r="H59" s="180"/>
      <c r="I59" s="180"/>
      <c r="J59" s="180"/>
      <c r="K59" s="180">
        <f t="shared" ref="K59:L59" si="16">K60+K63</f>
        <v>28000</v>
      </c>
      <c r="L59" s="180">
        <f t="shared" si="16"/>
        <v>28000</v>
      </c>
    </row>
    <row r="60" spans="1:12" ht="15" hidden="1" x14ac:dyDescent="0.25">
      <c r="A60" s="181" t="s">
        <v>671</v>
      </c>
      <c r="B60" s="179" t="s">
        <v>94</v>
      </c>
      <c r="C60" s="179" t="s">
        <v>50</v>
      </c>
      <c r="D60" s="179" t="s">
        <v>448</v>
      </c>
      <c r="E60" s="179" t="s">
        <v>672</v>
      </c>
      <c r="F60" s="180">
        <f>F61</f>
        <v>1000</v>
      </c>
      <c r="G60" s="222"/>
      <c r="H60" s="180"/>
      <c r="I60" s="180"/>
      <c r="J60" s="180"/>
      <c r="K60" s="180">
        <f t="shared" ref="K60:L61" si="17">K61</f>
        <v>1000</v>
      </c>
      <c r="L60" s="180">
        <f t="shared" si="17"/>
        <v>1000</v>
      </c>
    </row>
    <row r="61" spans="1:12" ht="26.25" customHeight="1" x14ac:dyDescent="0.25">
      <c r="A61" s="240" t="s">
        <v>673</v>
      </c>
      <c r="B61" s="179" t="s">
        <v>94</v>
      </c>
      <c r="C61" s="179" t="s">
        <v>50</v>
      </c>
      <c r="D61" s="179" t="s">
        <v>448</v>
      </c>
      <c r="E61" s="179" t="s">
        <v>674</v>
      </c>
      <c r="F61" s="180">
        <f>F62</f>
        <v>1000</v>
      </c>
      <c r="G61" s="222"/>
      <c r="H61" s="180"/>
      <c r="I61" s="180"/>
      <c r="J61" s="180"/>
      <c r="K61" s="180">
        <f t="shared" si="17"/>
        <v>1000</v>
      </c>
      <c r="L61" s="180">
        <f t="shared" si="17"/>
        <v>1000</v>
      </c>
    </row>
    <row r="62" spans="1:12" ht="33.75" hidden="1" customHeight="1" x14ac:dyDescent="0.25">
      <c r="A62" s="182" t="s">
        <v>447</v>
      </c>
      <c r="B62" s="179" t="s">
        <v>94</v>
      </c>
      <c r="C62" s="179" t="s">
        <v>50</v>
      </c>
      <c r="D62" s="179" t="s">
        <v>448</v>
      </c>
      <c r="E62" s="179" t="s">
        <v>674</v>
      </c>
      <c r="F62" s="180">
        <v>1000</v>
      </c>
      <c r="G62" s="222"/>
      <c r="H62" s="180"/>
      <c r="I62" s="180"/>
      <c r="J62" s="180"/>
      <c r="K62" s="180">
        <v>1000</v>
      </c>
      <c r="L62" s="180">
        <v>1000</v>
      </c>
    </row>
    <row r="63" spans="1:12" ht="54" hidden="1" customHeight="1" x14ac:dyDescent="0.25">
      <c r="A63" s="185" t="s">
        <v>256</v>
      </c>
      <c r="B63" s="179" t="s">
        <v>94</v>
      </c>
      <c r="C63" s="179" t="s">
        <v>50</v>
      </c>
      <c r="D63" s="179" t="s">
        <v>448</v>
      </c>
      <c r="E63" s="179" t="s">
        <v>449</v>
      </c>
      <c r="F63" s="180">
        <f>F64+F66+F68</f>
        <v>27000</v>
      </c>
      <c r="G63" s="222"/>
      <c r="H63" s="180"/>
      <c r="I63" s="180"/>
      <c r="J63" s="180"/>
      <c r="K63" s="180">
        <f t="shared" ref="K63:L63" si="18">K64+K66+K68</f>
        <v>27000</v>
      </c>
      <c r="L63" s="180">
        <f t="shared" si="18"/>
        <v>27000</v>
      </c>
    </row>
    <row r="64" spans="1:12" ht="15" x14ac:dyDescent="0.25">
      <c r="A64" s="181" t="s">
        <v>450</v>
      </c>
      <c r="B64" s="179" t="s">
        <v>94</v>
      </c>
      <c r="C64" s="179" t="s">
        <v>50</v>
      </c>
      <c r="D64" s="179" t="s">
        <v>448</v>
      </c>
      <c r="E64" s="179" t="s">
        <v>451</v>
      </c>
      <c r="F64" s="180">
        <f>F65</f>
        <v>1000</v>
      </c>
      <c r="G64" s="222"/>
      <c r="H64" s="180"/>
      <c r="I64" s="180"/>
      <c r="J64" s="180"/>
      <c r="K64" s="180">
        <f t="shared" ref="K64:L64" si="19">K65</f>
        <v>1000</v>
      </c>
      <c r="L64" s="180">
        <f t="shared" si="19"/>
        <v>1000</v>
      </c>
    </row>
    <row r="65" spans="1:12" ht="15" hidden="1" x14ac:dyDescent="0.25">
      <c r="A65" s="185" t="s">
        <v>452</v>
      </c>
      <c r="B65" s="179" t="s">
        <v>94</v>
      </c>
      <c r="C65" s="183" t="s">
        <v>50</v>
      </c>
      <c r="D65" s="179" t="s">
        <v>448</v>
      </c>
      <c r="E65" s="183" t="s">
        <v>451</v>
      </c>
      <c r="F65" s="180">
        <v>1000</v>
      </c>
      <c r="G65" s="222"/>
      <c r="H65" s="180"/>
      <c r="I65" s="180"/>
      <c r="J65" s="180"/>
      <c r="K65" s="180">
        <v>1000</v>
      </c>
      <c r="L65" s="180">
        <v>1000</v>
      </c>
    </row>
    <row r="66" spans="1:12" ht="15" x14ac:dyDescent="0.25">
      <c r="A66" s="187" t="s">
        <v>453</v>
      </c>
      <c r="B66" s="179" t="s">
        <v>94</v>
      </c>
      <c r="C66" s="183" t="s">
        <v>50</v>
      </c>
      <c r="D66" s="183" t="s">
        <v>448</v>
      </c>
      <c r="E66" s="183" t="s">
        <v>454</v>
      </c>
      <c r="F66" s="180">
        <f>F67</f>
        <v>20000</v>
      </c>
      <c r="G66" s="222"/>
      <c r="H66" s="180"/>
      <c r="I66" s="180"/>
      <c r="J66" s="180"/>
      <c r="K66" s="180">
        <f t="shared" ref="K66:L66" si="20">K67</f>
        <v>20000</v>
      </c>
      <c r="L66" s="180">
        <f t="shared" si="20"/>
        <v>20000</v>
      </c>
    </row>
    <row r="67" spans="1:12" ht="15" hidden="1" x14ac:dyDescent="0.25">
      <c r="A67" s="185" t="s">
        <v>452</v>
      </c>
      <c r="B67" s="179" t="s">
        <v>94</v>
      </c>
      <c r="C67" s="179" t="s">
        <v>50</v>
      </c>
      <c r="D67" s="183" t="s">
        <v>448</v>
      </c>
      <c r="E67" s="179" t="s">
        <v>454</v>
      </c>
      <c r="F67" s="180">
        <v>20000</v>
      </c>
      <c r="G67" s="222"/>
      <c r="H67" s="180"/>
      <c r="I67" s="180"/>
      <c r="J67" s="180"/>
      <c r="K67" s="180">
        <v>20000</v>
      </c>
      <c r="L67" s="180">
        <v>20000</v>
      </c>
    </row>
    <row r="68" spans="1:12" ht="15" x14ac:dyDescent="0.25">
      <c r="A68" s="181" t="s">
        <v>455</v>
      </c>
      <c r="B68" s="179" t="s">
        <v>94</v>
      </c>
      <c r="C68" s="183" t="s">
        <v>50</v>
      </c>
      <c r="D68" s="183" t="s">
        <v>448</v>
      </c>
      <c r="E68" s="183" t="s">
        <v>456</v>
      </c>
      <c r="F68" s="180">
        <f>F69+F70+F71</f>
        <v>6000</v>
      </c>
      <c r="G68" s="222"/>
      <c r="H68" s="180"/>
      <c r="I68" s="180"/>
      <c r="J68" s="180"/>
      <c r="K68" s="180">
        <f t="shared" ref="K68:L68" si="21">K69+K70+K71</f>
        <v>6000</v>
      </c>
      <c r="L68" s="180">
        <f t="shared" si="21"/>
        <v>6000</v>
      </c>
    </row>
    <row r="69" spans="1:12" ht="26.25" hidden="1" x14ac:dyDescent="0.25">
      <c r="A69" s="186" t="s">
        <v>457</v>
      </c>
      <c r="B69" s="173" t="s">
        <v>94</v>
      </c>
      <c r="C69" s="179" t="s">
        <v>50</v>
      </c>
      <c r="D69" s="183" t="s">
        <v>448</v>
      </c>
      <c r="E69" s="179" t="s">
        <v>456</v>
      </c>
      <c r="F69" s="180">
        <v>1000</v>
      </c>
      <c r="G69" s="222"/>
      <c r="H69" s="180"/>
      <c r="I69" s="180"/>
      <c r="J69" s="180"/>
      <c r="K69" s="180">
        <v>1000</v>
      </c>
      <c r="L69" s="180">
        <v>1000</v>
      </c>
    </row>
    <row r="70" spans="1:12" ht="26.25" hidden="1" x14ac:dyDescent="0.25">
      <c r="A70" s="188" t="s">
        <v>458</v>
      </c>
      <c r="B70" s="173" t="s">
        <v>94</v>
      </c>
      <c r="C70" s="179" t="s">
        <v>50</v>
      </c>
      <c r="D70" s="183" t="s">
        <v>448</v>
      </c>
      <c r="E70" s="179" t="s">
        <v>456</v>
      </c>
      <c r="F70" s="180">
        <v>1000</v>
      </c>
      <c r="G70" s="222"/>
      <c r="H70" s="180"/>
      <c r="I70" s="180"/>
      <c r="J70" s="180"/>
      <c r="K70" s="180">
        <v>1000</v>
      </c>
      <c r="L70" s="180">
        <v>1000</v>
      </c>
    </row>
    <row r="71" spans="1:12" ht="15" hidden="1" x14ac:dyDescent="0.25">
      <c r="A71" s="181" t="s">
        <v>459</v>
      </c>
      <c r="B71" s="173" t="s">
        <v>94</v>
      </c>
      <c r="C71" s="179" t="s">
        <v>50</v>
      </c>
      <c r="D71" s="183" t="s">
        <v>448</v>
      </c>
      <c r="E71" s="179" t="s">
        <v>456</v>
      </c>
      <c r="F71" s="180">
        <v>4000</v>
      </c>
      <c r="G71" s="222"/>
      <c r="H71" s="180"/>
      <c r="I71" s="180"/>
      <c r="J71" s="180"/>
      <c r="K71" s="180">
        <v>4000</v>
      </c>
      <c r="L71" s="180">
        <v>4000</v>
      </c>
    </row>
    <row r="72" spans="1:12" ht="38.25" x14ac:dyDescent="0.25">
      <c r="A72" s="175" t="s">
        <v>460</v>
      </c>
      <c r="B72" s="173" t="s">
        <v>94</v>
      </c>
      <c r="C72" s="173" t="s">
        <v>52</v>
      </c>
      <c r="D72" s="173" t="s">
        <v>461</v>
      </c>
      <c r="E72" s="173" t="s">
        <v>461</v>
      </c>
      <c r="F72" s="176">
        <f>F73</f>
        <v>782841.86</v>
      </c>
      <c r="G72" s="222"/>
      <c r="H72" s="176">
        <f>H82</f>
        <v>0</v>
      </c>
      <c r="I72" s="176">
        <f>I82</f>
        <v>0</v>
      </c>
      <c r="J72" s="176">
        <f>J82</f>
        <v>0</v>
      </c>
      <c r="K72" s="176">
        <f t="shared" ref="K72:L73" si="22">K73</f>
        <v>709404.36</v>
      </c>
      <c r="L72" s="176">
        <f t="shared" si="22"/>
        <v>709404.36</v>
      </c>
    </row>
    <row r="73" spans="1:12" ht="15" hidden="1" x14ac:dyDescent="0.25">
      <c r="A73" s="189" t="s">
        <v>167</v>
      </c>
      <c r="B73" s="173" t="s">
        <v>94</v>
      </c>
      <c r="C73" s="173" t="s">
        <v>52</v>
      </c>
      <c r="D73" s="170" t="s">
        <v>165</v>
      </c>
      <c r="E73" s="173"/>
      <c r="F73" s="176">
        <f>F74</f>
        <v>782841.86</v>
      </c>
      <c r="G73" s="222"/>
      <c r="H73" s="176"/>
      <c r="I73" s="176"/>
      <c r="J73" s="176"/>
      <c r="K73" s="176">
        <f t="shared" si="22"/>
        <v>709404.36</v>
      </c>
      <c r="L73" s="176">
        <f t="shared" si="22"/>
        <v>709404.36</v>
      </c>
    </row>
    <row r="74" spans="1:12" ht="25.5" hidden="1" x14ac:dyDescent="0.25">
      <c r="A74" s="189" t="s">
        <v>377</v>
      </c>
      <c r="B74" s="173" t="s">
        <v>94</v>
      </c>
      <c r="C74" s="173" t="s">
        <v>52</v>
      </c>
      <c r="D74" s="173" t="s">
        <v>164</v>
      </c>
      <c r="E74" s="173"/>
      <c r="F74" s="176">
        <f>F75+F79</f>
        <v>782841.86</v>
      </c>
      <c r="G74" s="222"/>
      <c r="H74" s="176"/>
      <c r="I74" s="176"/>
      <c r="J74" s="176"/>
      <c r="K74" s="176">
        <f t="shared" ref="K74:L74" si="23">K75+K79</f>
        <v>709404.36</v>
      </c>
      <c r="L74" s="176">
        <f t="shared" si="23"/>
        <v>709404.36</v>
      </c>
    </row>
    <row r="75" spans="1:12" ht="25.5" hidden="1" x14ac:dyDescent="0.25">
      <c r="A75" s="189" t="s">
        <v>379</v>
      </c>
      <c r="B75" s="173" t="s">
        <v>94</v>
      </c>
      <c r="C75" s="173" t="s">
        <v>52</v>
      </c>
      <c r="D75" s="173" t="s">
        <v>462</v>
      </c>
      <c r="E75" s="173"/>
      <c r="F75" s="176">
        <f>F76</f>
        <v>82341.86</v>
      </c>
      <c r="G75" s="222"/>
      <c r="H75" s="176"/>
      <c r="I75" s="176"/>
      <c r="J75" s="176"/>
      <c r="K75" s="176">
        <f t="shared" ref="K75:L77" si="24">K76</f>
        <v>82341.86</v>
      </c>
      <c r="L75" s="176">
        <f t="shared" si="24"/>
        <v>82341.86</v>
      </c>
    </row>
    <row r="76" spans="1:12" ht="15" x14ac:dyDescent="0.25">
      <c r="A76" s="182" t="s">
        <v>170</v>
      </c>
      <c r="B76" s="179" t="s">
        <v>94</v>
      </c>
      <c r="C76" s="179" t="s">
        <v>52</v>
      </c>
      <c r="D76" s="179" t="s">
        <v>462</v>
      </c>
      <c r="E76" s="179" t="s">
        <v>381</v>
      </c>
      <c r="F76" s="180">
        <f>F77</f>
        <v>82341.86</v>
      </c>
      <c r="G76" s="222"/>
      <c r="H76" s="180"/>
      <c r="I76" s="180"/>
      <c r="J76" s="180"/>
      <c r="K76" s="180">
        <f t="shared" si="24"/>
        <v>82341.86</v>
      </c>
      <c r="L76" s="180">
        <f t="shared" si="24"/>
        <v>82341.86</v>
      </c>
    </row>
    <row r="77" spans="1:12" ht="15" x14ac:dyDescent="0.25">
      <c r="A77" s="182" t="s">
        <v>186</v>
      </c>
      <c r="B77" s="179" t="s">
        <v>94</v>
      </c>
      <c r="C77" s="179" t="s">
        <v>52</v>
      </c>
      <c r="D77" s="179" t="s">
        <v>462</v>
      </c>
      <c r="E77" s="179" t="s">
        <v>463</v>
      </c>
      <c r="F77" s="180">
        <f>F78</f>
        <v>82341.86</v>
      </c>
      <c r="G77" s="222"/>
      <c r="H77" s="180"/>
      <c r="I77" s="180"/>
      <c r="J77" s="180"/>
      <c r="K77" s="180">
        <f t="shared" si="24"/>
        <v>82341.86</v>
      </c>
      <c r="L77" s="180">
        <f t="shared" si="24"/>
        <v>82341.86</v>
      </c>
    </row>
    <row r="78" spans="1:12" ht="25.5" hidden="1" x14ac:dyDescent="0.25">
      <c r="A78" s="181" t="s">
        <v>464</v>
      </c>
      <c r="B78" s="179" t="s">
        <v>94</v>
      </c>
      <c r="C78" s="179" t="s">
        <v>52</v>
      </c>
      <c r="D78" s="179" t="s">
        <v>462</v>
      </c>
      <c r="E78" s="179" t="s">
        <v>463</v>
      </c>
      <c r="F78" s="180">
        <v>82341.86</v>
      </c>
      <c r="G78" s="222"/>
      <c r="H78" s="180"/>
      <c r="I78" s="180"/>
      <c r="J78" s="180"/>
      <c r="K78" s="180">
        <v>82341.86</v>
      </c>
      <c r="L78" s="180">
        <v>82341.86</v>
      </c>
    </row>
    <row r="79" spans="1:12" ht="25.5" hidden="1" x14ac:dyDescent="0.25">
      <c r="A79" s="182" t="s">
        <v>383</v>
      </c>
      <c r="B79" s="179" t="s">
        <v>94</v>
      </c>
      <c r="C79" s="179" t="s">
        <v>52</v>
      </c>
      <c r="D79" s="179" t="s">
        <v>465</v>
      </c>
      <c r="E79" s="179"/>
      <c r="F79" s="180">
        <f>F80</f>
        <v>700500</v>
      </c>
      <c r="G79" s="222"/>
      <c r="H79" s="180"/>
      <c r="I79" s="180"/>
      <c r="J79" s="180"/>
      <c r="K79" s="180">
        <f t="shared" ref="K79:L81" si="25">K80</f>
        <v>627062.5</v>
      </c>
      <c r="L79" s="180">
        <f t="shared" si="25"/>
        <v>627062.5</v>
      </c>
    </row>
    <row r="80" spans="1:12" ht="15" x14ac:dyDescent="0.25">
      <c r="A80" s="182" t="s">
        <v>170</v>
      </c>
      <c r="B80" s="179" t="s">
        <v>94</v>
      </c>
      <c r="C80" s="179" t="s">
        <v>52</v>
      </c>
      <c r="D80" s="179" t="s">
        <v>465</v>
      </c>
      <c r="E80" s="179" t="s">
        <v>381</v>
      </c>
      <c r="F80" s="180">
        <f>F81</f>
        <v>700500</v>
      </c>
      <c r="G80" s="222"/>
      <c r="H80" s="180"/>
      <c r="I80" s="180"/>
      <c r="J80" s="180"/>
      <c r="K80" s="180">
        <f t="shared" si="25"/>
        <v>627062.5</v>
      </c>
      <c r="L80" s="180">
        <f t="shared" si="25"/>
        <v>627062.5</v>
      </c>
    </row>
    <row r="81" spans="1:12" ht="15" x14ac:dyDescent="0.25">
      <c r="A81" s="182" t="s">
        <v>186</v>
      </c>
      <c r="B81" s="179" t="s">
        <v>94</v>
      </c>
      <c r="C81" s="179" t="s">
        <v>52</v>
      </c>
      <c r="D81" s="179" t="s">
        <v>465</v>
      </c>
      <c r="E81" s="179" t="s">
        <v>463</v>
      </c>
      <c r="F81" s="180">
        <v>700500</v>
      </c>
      <c r="G81" s="222"/>
      <c r="H81" s="180"/>
      <c r="I81" s="180"/>
      <c r="J81" s="180"/>
      <c r="K81" s="180">
        <f t="shared" si="25"/>
        <v>627062.5</v>
      </c>
      <c r="L81" s="180">
        <f t="shared" si="25"/>
        <v>627062.5</v>
      </c>
    </row>
    <row r="82" spans="1:12" ht="25.5" hidden="1" x14ac:dyDescent="0.25">
      <c r="A82" s="181" t="s">
        <v>464</v>
      </c>
      <c r="B82" s="173" t="s">
        <v>94</v>
      </c>
      <c r="C82" s="179" t="s">
        <v>52</v>
      </c>
      <c r="D82" s="179" t="s">
        <v>465</v>
      </c>
      <c r="E82" s="179" t="s">
        <v>463</v>
      </c>
      <c r="F82" s="180">
        <v>627062.5</v>
      </c>
      <c r="G82" s="222"/>
      <c r="H82" s="180"/>
      <c r="I82" s="180"/>
      <c r="J82" s="180"/>
      <c r="K82" s="180">
        <v>627062.5</v>
      </c>
      <c r="L82" s="180">
        <v>627062.5</v>
      </c>
    </row>
    <row r="83" spans="1:12" ht="15" hidden="1" x14ac:dyDescent="0.25">
      <c r="A83" s="175" t="s">
        <v>466</v>
      </c>
      <c r="B83" s="173" t="s">
        <v>94</v>
      </c>
      <c r="C83" s="173" t="s">
        <v>467</v>
      </c>
      <c r="D83" s="173" t="s">
        <v>246</v>
      </c>
      <c r="E83" s="173"/>
      <c r="F83" s="176"/>
      <c r="G83" s="222"/>
      <c r="H83" s="176">
        <f>H84+H85</f>
        <v>142040.6</v>
      </c>
      <c r="I83" s="180"/>
      <c r="J83" s="180"/>
      <c r="K83" s="176"/>
      <c r="L83" s="176"/>
    </row>
    <row r="84" spans="1:12" ht="25.5" hidden="1" x14ac:dyDescent="0.25">
      <c r="A84" s="181" t="s">
        <v>468</v>
      </c>
      <c r="B84" s="173" t="s">
        <v>94</v>
      </c>
      <c r="C84" s="179" t="s">
        <v>467</v>
      </c>
      <c r="D84" s="179" t="s">
        <v>469</v>
      </c>
      <c r="E84" s="179" t="s">
        <v>470</v>
      </c>
      <c r="F84" s="180"/>
      <c r="G84" s="228"/>
      <c r="H84" s="180">
        <v>108206</v>
      </c>
      <c r="I84" s="180"/>
      <c r="J84" s="180"/>
      <c r="K84" s="180"/>
      <c r="L84" s="180"/>
    </row>
    <row r="85" spans="1:12" ht="25.5" hidden="1" x14ac:dyDescent="0.25">
      <c r="A85" s="181" t="s">
        <v>471</v>
      </c>
      <c r="B85" s="173" t="s">
        <v>94</v>
      </c>
      <c r="C85" s="179" t="s">
        <v>467</v>
      </c>
      <c r="D85" s="179" t="s">
        <v>472</v>
      </c>
      <c r="E85" s="179" t="s">
        <v>470</v>
      </c>
      <c r="F85" s="180"/>
      <c r="G85" s="222"/>
      <c r="H85" s="180">
        <v>33834.6</v>
      </c>
      <c r="I85" s="180"/>
      <c r="J85" s="180"/>
      <c r="K85" s="180"/>
      <c r="L85" s="180"/>
    </row>
    <row r="86" spans="1:12" ht="15" x14ac:dyDescent="0.25">
      <c r="A86" s="175" t="s">
        <v>473</v>
      </c>
      <c r="B86" s="173" t="s">
        <v>94</v>
      </c>
      <c r="C86" s="173" t="s">
        <v>54</v>
      </c>
      <c r="D86" s="173"/>
      <c r="E86" s="173" t="s">
        <v>42</v>
      </c>
      <c r="F86" s="176">
        <f>F87</f>
        <v>5000</v>
      </c>
      <c r="G86" s="222">
        <v>-20000</v>
      </c>
      <c r="H86" s="221">
        <f>H91</f>
        <v>0</v>
      </c>
      <c r="I86" s="221">
        <f>I91</f>
        <v>0</v>
      </c>
      <c r="J86" s="221">
        <f>J91</f>
        <v>0</v>
      </c>
      <c r="K86" s="176">
        <f t="shared" ref="K86:L90" si="26">K87</f>
        <v>5000</v>
      </c>
      <c r="L86" s="176">
        <f t="shared" si="26"/>
        <v>5000</v>
      </c>
    </row>
    <row r="87" spans="1:12" ht="15" x14ac:dyDescent="0.25">
      <c r="A87" s="182" t="s">
        <v>167</v>
      </c>
      <c r="B87" s="179" t="s">
        <v>94</v>
      </c>
      <c r="C87" s="179" t="s">
        <v>54</v>
      </c>
      <c r="D87" s="183" t="s">
        <v>165</v>
      </c>
      <c r="E87" s="179"/>
      <c r="F87" s="180">
        <f>F88</f>
        <v>5000</v>
      </c>
      <c r="G87" s="222"/>
      <c r="H87" s="239"/>
      <c r="I87" s="239"/>
      <c r="J87" s="239"/>
      <c r="K87" s="180">
        <f t="shared" si="26"/>
        <v>5000</v>
      </c>
      <c r="L87" s="180">
        <f t="shared" si="26"/>
        <v>5000</v>
      </c>
    </row>
    <row r="88" spans="1:12" ht="25.5" hidden="1" x14ac:dyDescent="0.25">
      <c r="A88" s="178" t="s">
        <v>474</v>
      </c>
      <c r="B88" s="179" t="s">
        <v>94</v>
      </c>
      <c r="C88" s="183" t="s">
        <v>54</v>
      </c>
      <c r="D88" s="183" t="s">
        <v>475</v>
      </c>
      <c r="E88" s="179"/>
      <c r="F88" s="180">
        <f>F89</f>
        <v>5000</v>
      </c>
      <c r="G88" s="222"/>
      <c r="H88" s="239"/>
      <c r="I88" s="239"/>
      <c r="J88" s="239"/>
      <c r="K88" s="180">
        <f t="shared" si="26"/>
        <v>5000</v>
      </c>
      <c r="L88" s="180">
        <f t="shared" si="26"/>
        <v>5000</v>
      </c>
    </row>
    <row r="89" spans="1:12" ht="15" x14ac:dyDescent="0.25">
      <c r="A89" s="178" t="s">
        <v>172</v>
      </c>
      <c r="B89" s="179" t="s">
        <v>94</v>
      </c>
      <c r="C89" s="179" t="s">
        <v>54</v>
      </c>
      <c r="D89" s="183" t="s">
        <v>475</v>
      </c>
      <c r="E89" s="179" t="s">
        <v>257</v>
      </c>
      <c r="F89" s="180">
        <f>F90</f>
        <v>5000</v>
      </c>
      <c r="G89" s="222"/>
      <c r="H89" s="239"/>
      <c r="I89" s="239"/>
      <c r="J89" s="239"/>
      <c r="K89" s="180">
        <f t="shared" si="26"/>
        <v>5000</v>
      </c>
      <c r="L89" s="180">
        <f t="shared" si="26"/>
        <v>5000</v>
      </c>
    </row>
    <row r="90" spans="1:12" ht="15" x14ac:dyDescent="0.25">
      <c r="A90" s="178" t="s">
        <v>476</v>
      </c>
      <c r="B90" s="179" t="s">
        <v>94</v>
      </c>
      <c r="C90" s="179" t="s">
        <v>54</v>
      </c>
      <c r="D90" s="183" t="s">
        <v>475</v>
      </c>
      <c r="E90" s="179" t="s">
        <v>477</v>
      </c>
      <c r="F90" s="180">
        <f>F91</f>
        <v>5000</v>
      </c>
      <c r="G90" s="222"/>
      <c r="H90" s="239"/>
      <c r="I90" s="239"/>
      <c r="J90" s="239"/>
      <c r="K90" s="180">
        <f t="shared" si="26"/>
        <v>5000</v>
      </c>
      <c r="L90" s="180">
        <f t="shared" si="26"/>
        <v>5000</v>
      </c>
    </row>
    <row r="91" spans="1:12" ht="26.25" hidden="1" x14ac:dyDescent="0.25">
      <c r="A91" s="186" t="s">
        <v>447</v>
      </c>
      <c r="B91" s="173" t="s">
        <v>94</v>
      </c>
      <c r="C91" s="179" t="s">
        <v>54</v>
      </c>
      <c r="D91" s="183" t="s">
        <v>475</v>
      </c>
      <c r="E91" s="179" t="s">
        <v>477</v>
      </c>
      <c r="F91" s="180">
        <v>5000</v>
      </c>
      <c r="G91" s="222"/>
      <c r="H91" s="180"/>
      <c r="I91" s="180"/>
      <c r="J91" s="180"/>
      <c r="K91" s="180">
        <v>5000</v>
      </c>
      <c r="L91" s="180">
        <v>5000</v>
      </c>
    </row>
    <row r="92" spans="1:12" ht="15" x14ac:dyDescent="0.25">
      <c r="A92" s="190" t="s">
        <v>131</v>
      </c>
      <c r="B92" s="173" t="s">
        <v>94</v>
      </c>
      <c r="C92" s="173" t="s">
        <v>132</v>
      </c>
      <c r="D92" s="173" t="s">
        <v>461</v>
      </c>
      <c r="E92" s="173" t="s">
        <v>461</v>
      </c>
      <c r="F92" s="176">
        <f>F93+F100</f>
        <v>100200</v>
      </c>
      <c r="G92" s="227"/>
      <c r="H92" s="176">
        <f>H98</f>
        <v>700</v>
      </c>
      <c r="I92" s="176">
        <f>I98</f>
        <v>700</v>
      </c>
      <c r="J92" s="176">
        <f>J98</f>
        <v>700</v>
      </c>
      <c r="K92" s="176">
        <f t="shared" ref="K92:L92" si="27">K93+K100</f>
        <v>30700</v>
      </c>
      <c r="L92" s="176">
        <f t="shared" si="27"/>
        <v>30700</v>
      </c>
    </row>
    <row r="93" spans="1:12" ht="15" hidden="1" x14ac:dyDescent="0.25">
      <c r="A93" s="175" t="s">
        <v>167</v>
      </c>
      <c r="B93" s="173" t="s">
        <v>94</v>
      </c>
      <c r="C93" s="173" t="s">
        <v>132</v>
      </c>
      <c r="D93" s="173" t="s">
        <v>166</v>
      </c>
      <c r="E93" s="173"/>
      <c r="F93" s="176">
        <f>F94</f>
        <v>700</v>
      </c>
      <c r="G93" s="227"/>
      <c r="H93" s="176"/>
      <c r="I93" s="176"/>
      <c r="J93" s="176"/>
      <c r="K93" s="176">
        <f t="shared" ref="K93:L97" si="28">K94</f>
        <v>700</v>
      </c>
      <c r="L93" s="176">
        <f t="shared" si="28"/>
        <v>700</v>
      </c>
    </row>
    <row r="94" spans="1:12" ht="76.5" x14ac:dyDescent="0.25">
      <c r="A94" s="241" t="s">
        <v>137</v>
      </c>
      <c r="B94" s="179" t="s">
        <v>94</v>
      </c>
      <c r="C94" s="179" t="s">
        <v>132</v>
      </c>
      <c r="D94" s="179" t="s">
        <v>374</v>
      </c>
      <c r="E94" s="179"/>
      <c r="F94" s="180">
        <f>F95</f>
        <v>700</v>
      </c>
      <c r="G94" s="222"/>
      <c r="H94" s="180"/>
      <c r="I94" s="180"/>
      <c r="J94" s="180"/>
      <c r="K94" s="180">
        <f t="shared" si="28"/>
        <v>700</v>
      </c>
      <c r="L94" s="180">
        <f t="shared" si="28"/>
        <v>700</v>
      </c>
    </row>
    <row r="95" spans="1:12" ht="25.5" x14ac:dyDescent="0.25">
      <c r="A95" s="191" t="s">
        <v>478</v>
      </c>
      <c r="B95" s="179" t="s">
        <v>94</v>
      </c>
      <c r="C95" s="179" t="s">
        <v>132</v>
      </c>
      <c r="D95" s="179" t="s">
        <v>374</v>
      </c>
      <c r="E95" s="179" t="s">
        <v>244</v>
      </c>
      <c r="F95" s="180">
        <f>F96</f>
        <v>700</v>
      </c>
      <c r="G95" s="222"/>
      <c r="H95" s="180"/>
      <c r="I95" s="180"/>
      <c r="J95" s="180"/>
      <c r="K95" s="180">
        <f t="shared" si="28"/>
        <v>700</v>
      </c>
      <c r="L95" s="180">
        <f t="shared" si="28"/>
        <v>700</v>
      </c>
    </row>
    <row r="96" spans="1:12" ht="25.5" hidden="1" x14ac:dyDescent="0.25">
      <c r="A96" s="191" t="s">
        <v>479</v>
      </c>
      <c r="B96" s="179" t="s">
        <v>94</v>
      </c>
      <c r="C96" s="179" t="s">
        <v>132</v>
      </c>
      <c r="D96" s="179" t="s">
        <v>374</v>
      </c>
      <c r="E96" s="179" t="s">
        <v>480</v>
      </c>
      <c r="F96" s="180">
        <f>F97</f>
        <v>700</v>
      </c>
      <c r="G96" s="222"/>
      <c r="H96" s="180"/>
      <c r="I96" s="180"/>
      <c r="J96" s="180"/>
      <c r="K96" s="180">
        <f t="shared" si="28"/>
        <v>700</v>
      </c>
      <c r="L96" s="180">
        <f t="shared" si="28"/>
        <v>700</v>
      </c>
    </row>
    <row r="97" spans="1:12" ht="15" x14ac:dyDescent="0.25">
      <c r="A97" s="182" t="s">
        <v>435</v>
      </c>
      <c r="B97" s="179" t="s">
        <v>94</v>
      </c>
      <c r="C97" s="179" t="s">
        <v>132</v>
      </c>
      <c r="D97" s="179" t="s">
        <v>374</v>
      </c>
      <c r="E97" s="179" t="s">
        <v>436</v>
      </c>
      <c r="F97" s="180">
        <f>F98</f>
        <v>700</v>
      </c>
      <c r="G97" s="222"/>
      <c r="H97" s="180"/>
      <c r="I97" s="180"/>
      <c r="J97" s="180"/>
      <c r="K97" s="180">
        <f t="shared" si="28"/>
        <v>700</v>
      </c>
      <c r="L97" s="180">
        <f t="shared" si="28"/>
        <v>700</v>
      </c>
    </row>
    <row r="98" spans="1:12" ht="25.5" hidden="1" x14ac:dyDescent="0.25">
      <c r="A98" s="182" t="s">
        <v>447</v>
      </c>
      <c r="B98" s="179" t="s">
        <v>94</v>
      </c>
      <c r="C98" s="179" t="s">
        <v>132</v>
      </c>
      <c r="D98" s="179" t="s">
        <v>374</v>
      </c>
      <c r="E98" s="179" t="s">
        <v>436</v>
      </c>
      <c r="F98" s="180">
        <v>700</v>
      </c>
      <c r="G98" s="222"/>
      <c r="H98" s="180">
        <v>700</v>
      </c>
      <c r="I98" s="180">
        <v>700</v>
      </c>
      <c r="J98" s="180">
        <v>700</v>
      </c>
      <c r="K98" s="180">
        <v>700</v>
      </c>
      <c r="L98" s="180">
        <v>700</v>
      </c>
    </row>
    <row r="99" spans="1:12" ht="25.5" x14ac:dyDescent="0.25">
      <c r="A99" s="178" t="s">
        <v>247</v>
      </c>
      <c r="B99" s="179" t="s">
        <v>94</v>
      </c>
      <c r="C99" s="179" t="s">
        <v>132</v>
      </c>
      <c r="D99" s="179" t="s">
        <v>407</v>
      </c>
      <c r="E99" s="179"/>
      <c r="F99" s="180">
        <f t="shared" ref="F99:F104" si="29">F100</f>
        <v>99500</v>
      </c>
      <c r="G99" s="222"/>
      <c r="H99" s="180"/>
      <c r="I99" s="180"/>
      <c r="J99" s="180"/>
      <c r="K99" s="180">
        <f t="shared" ref="K99:L105" si="30">K100</f>
        <v>30000</v>
      </c>
      <c r="L99" s="180">
        <f t="shared" si="30"/>
        <v>30000</v>
      </c>
    </row>
    <row r="100" spans="1:12" ht="15" x14ac:dyDescent="0.25">
      <c r="A100" s="192" t="s">
        <v>259</v>
      </c>
      <c r="B100" s="179" t="s">
        <v>94</v>
      </c>
      <c r="C100" s="179" t="s">
        <v>132</v>
      </c>
      <c r="D100" s="179" t="s">
        <v>481</v>
      </c>
      <c r="E100" s="179"/>
      <c r="F100" s="180">
        <f t="shared" si="29"/>
        <v>99500</v>
      </c>
      <c r="G100" s="222"/>
      <c r="H100" s="180"/>
      <c r="I100" s="180"/>
      <c r="J100" s="180"/>
      <c r="K100" s="180">
        <f t="shared" si="30"/>
        <v>30000</v>
      </c>
      <c r="L100" s="180">
        <f t="shared" si="30"/>
        <v>30000</v>
      </c>
    </row>
    <row r="101" spans="1:12" ht="15" hidden="1" x14ac:dyDescent="0.25">
      <c r="A101" s="192" t="s">
        <v>482</v>
      </c>
      <c r="B101" s="179" t="s">
        <v>94</v>
      </c>
      <c r="C101" s="179" t="s">
        <v>132</v>
      </c>
      <c r="D101" s="179" t="s">
        <v>483</v>
      </c>
      <c r="E101" s="179"/>
      <c r="F101" s="180">
        <f t="shared" si="29"/>
        <v>99500</v>
      </c>
      <c r="G101" s="222"/>
      <c r="H101" s="180"/>
      <c r="I101" s="180"/>
      <c r="J101" s="180"/>
      <c r="K101" s="180">
        <f t="shared" si="30"/>
        <v>30000</v>
      </c>
      <c r="L101" s="180">
        <f t="shared" si="30"/>
        <v>30000</v>
      </c>
    </row>
    <row r="102" spans="1:12" ht="63.75" hidden="1" x14ac:dyDescent="0.25">
      <c r="A102" s="193" t="s">
        <v>675</v>
      </c>
      <c r="B102" s="179" t="s">
        <v>94</v>
      </c>
      <c r="C102" s="179" t="s">
        <v>132</v>
      </c>
      <c r="D102" s="179" t="s">
        <v>485</v>
      </c>
      <c r="E102" s="179"/>
      <c r="F102" s="180">
        <f t="shared" si="29"/>
        <v>99500</v>
      </c>
      <c r="G102" s="222"/>
      <c r="H102" s="180"/>
      <c r="I102" s="180"/>
      <c r="J102" s="180"/>
      <c r="K102" s="180">
        <f t="shared" si="30"/>
        <v>30000</v>
      </c>
      <c r="L102" s="180">
        <f t="shared" si="30"/>
        <v>30000</v>
      </c>
    </row>
    <row r="103" spans="1:12" ht="25.5" x14ac:dyDescent="0.25">
      <c r="A103" s="191" t="s">
        <v>478</v>
      </c>
      <c r="B103" s="179" t="s">
        <v>94</v>
      </c>
      <c r="C103" s="179" t="s">
        <v>132</v>
      </c>
      <c r="D103" s="179" t="s">
        <v>485</v>
      </c>
      <c r="E103" s="179" t="s">
        <v>244</v>
      </c>
      <c r="F103" s="180">
        <f t="shared" si="29"/>
        <v>99500</v>
      </c>
      <c r="G103" s="222"/>
      <c r="H103" s="180"/>
      <c r="I103" s="180"/>
      <c r="J103" s="180"/>
      <c r="K103" s="180">
        <f t="shared" si="30"/>
        <v>30000</v>
      </c>
      <c r="L103" s="180">
        <f t="shared" si="30"/>
        <v>30000</v>
      </c>
    </row>
    <row r="104" spans="1:12" ht="25.5" hidden="1" x14ac:dyDescent="0.25">
      <c r="A104" s="191" t="s">
        <v>479</v>
      </c>
      <c r="B104" s="179" t="s">
        <v>94</v>
      </c>
      <c r="C104" s="179" t="s">
        <v>132</v>
      </c>
      <c r="D104" s="179" t="s">
        <v>485</v>
      </c>
      <c r="E104" s="179" t="s">
        <v>480</v>
      </c>
      <c r="F104" s="180">
        <f t="shared" si="29"/>
        <v>99500</v>
      </c>
      <c r="G104" s="222"/>
      <c r="H104" s="180"/>
      <c r="I104" s="180"/>
      <c r="J104" s="180"/>
      <c r="K104" s="180">
        <f t="shared" si="30"/>
        <v>30000</v>
      </c>
      <c r="L104" s="180">
        <f t="shared" si="30"/>
        <v>30000</v>
      </c>
    </row>
    <row r="105" spans="1:12" ht="25.5" x14ac:dyDescent="0.25">
      <c r="A105" s="182" t="s">
        <v>486</v>
      </c>
      <c r="B105" s="179" t="s">
        <v>94</v>
      </c>
      <c r="C105" s="179" t="s">
        <v>132</v>
      </c>
      <c r="D105" s="179" t="s">
        <v>485</v>
      </c>
      <c r="E105" s="179" t="s">
        <v>436</v>
      </c>
      <c r="F105" s="180">
        <v>99500</v>
      </c>
      <c r="G105" s="222"/>
      <c r="H105" s="180"/>
      <c r="I105" s="180"/>
      <c r="J105" s="180"/>
      <c r="K105" s="180">
        <f t="shared" si="30"/>
        <v>30000</v>
      </c>
      <c r="L105" s="180">
        <f t="shared" si="30"/>
        <v>30000</v>
      </c>
    </row>
    <row r="106" spans="1:12" ht="15" hidden="1" x14ac:dyDescent="0.25">
      <c r="A106" s="194" t="s">
        <v>441</v>
      </c>
      <c r="B106" s="173" t="s">
        <v>94</v>
      </c>
      <c r="C106" s="179" t="s">
        <v>132</v>
      </c>
      <c r="D106" s="179" t="s">
        <v>485</v>
      </c>
      <c r="E106" s="179" t="s">
        <v>436</v>
      </c>
      <c r="F106" s="180">
        <v>30000</v>
      </c>
      <c r="G106" s="222"/>
      <c r="H106" s="180"/>
      <c r="I106" s="180"/>
      <c r="J106" s="180"/>
      <c r="K106" s="180">
        <v>30000</v>
      </c>
      <c r="L106" s="180">
        <v>30000</v>
      </c>
    </row>
    <row r="107" spans="1:12" ht="15" x14ac:dyDescent="0.25">
      <c r="A107" s="175" t="s">
        <v>91</v>
      </c>
      <c r="B107" s="173" t="s">
        <v>94</v>
      </c>
      <c r="C107" s="173" t="s">
        <v>92</v>
      </c>
      <c r="D107" s="173"/>
      <c r="E107" s="173"/>
      <c r="F107" s="176">
        <f>F108</f>
        <v>134100</v>
      </c>
      <c r="G107" s="220">
        <v>0</v>
      </c>
      <c r="H107" s="176">
        <f>H108</f>
        <v>0</v>
      </c>
      <c r="I107" s="176">
        <f>I108</f>
        <v>0</v>
      </c>
      <c r="J107" s="176">
        <f>J108</f>
        <v>0</v>
      </c>
      <c r="K107" s="176">
        <f t="shared" ref="K107:L111" si="31">K108</f>
        <v>126699.99999999999</v>
      </c>
      <c r="L107" s="176">
        <f t="shared" si="31"/>
        <v>129599.99999999999</v>
      </c>
    </row>
    <row r="108" spans="1:12" ht="15" x14ac:dyDescent="0.25">
      <c r="A108" s="175" t="s">
        <v>487</v>
      </c>
      <c r="B108" s="173" t="s">
        <v>94</v>
      </c>
      <c r="C108" s="173" t="s">
        <v>89</v>
      </c>
      <c r="D108" s="173"/>
      <c r="E108" s="173" t="s">
        <v>42</v>
      </c>
      <c r="F108" s="176">
        <f>F109</f>
        <v>134100</v>
      </c>
      <c r="G108" s="222">
        <v>231.24</v>
      </c>
      <c r="H108" s="221">
        <f>SUM(H116:H127)</f>
        <v>0</v>
      </c>
      <c r="I108" s="221">
        <f>SUM(I116:I127)</f>
        <v>0</v>
      </c>
      <c r="J108" s="221">
        <f>SUM(J116:J127)</f>
        <v>0</v>
      </c>
      <c r="K108" s="176">
        <f t="shared" si="31"/>
        <v>126699.99999999999</v>
      </c>
      <c r="L108" s="176">
        <f t="shared" si="31"/>
        <v>129599.99999999999</v>
      </c>
    </row>
    <row r="109" spans="1:12" ht="38.25" x14ac:dyDescent="0.25">
      <c r="A109" s="177" t="s">
        <v>236</v>
      </c>
      <c r="B109" s="173" t="s">
        <v>94</v>
      </c>
      <c r="C109" s="173" t="s">
        <v>89</v>
      </c>
      <c r="D109" s="173" t="s">
        <v>171</v>
      </c>
      <c r="E109" s="173"/>
      <c r="F109" s="176">
        <f>F110</f>
        <v>134100</v>
      </c>
      <c r="G109" s="227"/>
      <c r="H109" s="221"/>
      <c r="I109" s="221"/>
      <c r="J109" s="221"/>
      <c r="K109" s="176">
        <f t="shared" si="31"/>
        <v>126699.99999999999</v>
      </c>
      <c r="L109" s="176">
        <f t="shared" si="31"/>
        <v>129599.99999999999</v>
      </c>
    </row>
    <row r="110" spans="1:12" ht="51" hidden="1" x14ac:dyDescent="0.25">
      <c r="A110" s="177" t="s">
        <v>237</v>
      </c>
      <c r="B110" s="173" t="s">
        <v>94</v>
      </c>
      <c r="C110" s="173" t="s">
        <v>89</v>
      </c>
      <c r="D110" s="173" t="s">
        <v>488</v>
      </c>
      <c r="E110" s="173"/>
      <c r="F110" s="176">
        <f>F111</f>
        <v>134100</v>
      </c>
      <c r="G110" s="227"/>
      <c r="H110" s="221"/>
      <c r="I110" s="221"/>
      <c r="J110" s="221"/>
      <c r="K110" s="176">
        <f t="shared" si="31"/>
        <v>126699.99999999999</v>
      </c>
      <c r="L110" s="176">
        <f t="shared" si="31"/>
        <v>129599.99999999999</v>
      </c>
    </row>
    <row r="111" spans="1:12" ht="38.25" hidden="1" x14ac:dyDescent="0.25">
      <c r="A111" s="177" t="s">
        <v>238</v>
      </c>
      <c r="B111" s="173" t="s">
        <v>94</v>
      </c>
      <c r="C111" s="173" t="s">
        <v>89</v>
      </c>
      <c r="D111" s="173" t="s">
        <v>176</v>
      </c>
      <c r="E111" s="173"/>
      <c r="F111" s="176">
        <f>F112</f>
        <v>134100</v>
      </c>
      <c r="G111" s="227"/>
      <c r="H111" s="221"/>
      <c r="I111" s="221"/>
      <c r="J111" s="221"/>
      <c r="K111" s="176">
        <f t="shared" si="31"/>
        <v>126699.99999999999</v>
      </c>
      <c r="L111" s="176">
        <f t="shared" si="31"/>
        <v>129599.99999999999</v>
      </c>
    </row>
    <row r="112" spans="1:12" ht="25.5" hidden="1" x14ac:dyDescent="0.25">
      <c r="A112" s="177" t="s">
        <v>239</v>
      </c>
      <c r="B112" s="173" t="s">
        <v>94</v>
      </c>
      <c r="C112" s="173" t="s">
        <v>89</v>
      </c>
      <c r="D112" s="173" t="s">
        <v>163</v>
      </c>
      <c r="E112" s="173"/>
      <c r="F112" s="176">
        <f>F113+F123</f>
        <v>134100</v>
      </c>
      <c r="G112" s="227"/>
      <c r="H112" s="221"/>
      <c r="I112" s="221"/>
      <c r="J112" s="221"/>
      <c r="K112" s="176">
        <f t="shared" ref="K112:L112" si="32">K113+K123</f>
        <v>126699.99999999999</v>
      </c>
      <c r="L112" s="176">
        <f t="shared" si="32"/>
        <v>129599.99999999999</v>
      </c>
    </row>
    <row r="113" spans="1:12" ht="51" hidden="1" x14ac:dyDescent="0.25">
      <c r="A113" s="177" t="s">
        <v>240</v>
      </c>
      <c r="B113" s="173" t="s">
        <v>94</v>
      </c>
      <c r="C113" s="173" t="s">
        <v>89</v>
      </c>
      <c r="D113" s="173" t="s">
        <v>163</v>
      </c>
      <c r="E113" s="173" t="s">
        <v>242</v>
      </c>
      <c r="F113" s="176">
        <f>F114</f>
        <v>123218.48999999999</v>
      </c>
      <c r="G113" s="227"/>
      <c r="H113" s="221"/>
      <c r="I113" s="221"/>
      <c r="J113" s="221"/>
      <c r="K113" s="176">
        <f t="shared" ref="K113:L113" si="33">K114</f>
        <v>123213.48999999999</v>
      </c>
      <c r="L113" s="176">
        <f t="shared" si="33"/>
        <v>123213.48999999999</v>
      </c>
    </row>
    <row r="114" spans="1:12" ht="25.5" x14ac:dyDescent="0.25">
      <c r="A114" s="178" t="s">
        <v>414</v>
      </c>
      <c r="B114" s="179" t="s">
        <v>94</v>
      </c>
      <c r="C114" s="179" t="s">
        <v>89</v>
      </c>
      <c r="D114" s="179" t="s">
        <v>163</v>
      </c>
      <c r="E114" s="179" t="s">
        <v>415</v>
      </c>
      <c r="F114" s="180">
        <f>F115+F117+F119</f>
        <v>123218.48999999999</v>
      </c>
      <c r="G114" s="222"/>
      <c r="H114" s="239"/>
      <c r="I114" s="239"/>
      <c r="J114" s="239"/>
      <c r="K114" s="180">
        <f t="shared" ref="K114:L114" si="34">K115+K117+K119</f>
        <v>123213.48999999999</v>
      </c>
      <c r="L114" s="180">
        <f t="shared" si="34"/>
        <v>123213.48999999999</v>
      </c>
    </row>
    <row r="115" spans="1:12" ht="15" x14ac:dyDescent="0.25">
      <c r="A115" s="178" t="s">
        <v>416</v>
      </c>
      <c r="B115" s="179" t="s">
        <v>94</v>
      </c>
      <c r="C115" s="179" t="s">
        <v>89</v>
      </c>
      <c r="D115" s="179" t="s">
        <v>163</v>
      </c>
      <c r="E115" s="179" t="s">
        <v>417</v>
      </c>
      <c r="F115" s="180">
        <v>93602.92</v>
      </c>
      <c r="G115" s="222"/>
      <c r="H115" s="239"/>
      <c r="I115" s="239"/>
      <c r="J115" s="239"/>
      <c r="K115" s="180">
        <f t="shared" ref="K115:L115" si="35">K116</f>
        <v>93097.919999999998</v>
      </c>
      <c r="L115" s="180">
        <f t="shared" si="35"/>
        <v>93097.919999999998</v>
      </c>
    </row>
    <row r="116" spans="1:12" ht="15" hidden="1" x14ac:dyDescent="0.25">
      <c r="A116" s="181" t="s">
        <v>418</v>
      </c>
      <c r="B116" s="179" t="s">
        <v>94</v>
      </c>
      <c r="C116" s="179" t="s">
        <v>89</v>
      </c>
      <c r="D116" s="179" t="s">
        <v>163</v>
      </c>
      <c r="E116" s="179" t="s">
        <v>417</v>
      </c>
      <c r="F116" s="180">
        <v>93097.919999999998</v>
      </c>
      <c r="G116" s="222"/>
      <c r="H116" s="180"/>
      <c r="I116" s="180"/>
      <c r="J116" s="180"/>
      <c r="K116" s="180">
        <v>93097.919999999998</v>
      </c>
      <c r="L116" s="180">
        <v>93097.919999999998</v>
      </c>
    </row>
    <row r="117" spans="1:12" ht="38.25" x14ac:dyDescent="0.25">
      <c r="A117" s="181" t="s">
        <v>426</v>
      </c>
      <c r="B117" s="179" t="s">
        <v>94</v>
      </c>
      <c r="C117" s="179" t="s">
        <v>89</v>
      </c>
      <c r="D117" s="179" t="s">
        <v>163</v>
      </c>
      <c r="E117" s="179" t="s">
        <v>427</v>
      </c>
      <c r="F117" s="180">
        <f>F118</f>
        <v>28115.57</v>
      </c>
      <c r="G117" s="222"/>
      <c r="H117" s="180"/>
      <c r="I117" s="180"/>
      <c r="J117" s="180"/>
      <c r="K117" s="180">
        <f t="shared" ref="K117:L117" si="36">K118</f>
        <v>28115.57</v>
      </c>
      <c r="L117" s="180">
        <f t="shared" si="36"/>
        <v>28115.57</v>
      </c>
    </row>
    <row r="118" spans="1:12" ht="15" hidden="1" x14ac:dyDescent="0.25">
      <c r="A118" s="181" t="s">
        <v>428</v>
      </c>
      <c r="B118" s="179" t="s">
        <v>94</v>
      </c>
      <c r="C118" s="179" t="s">
        <v>89</v>
      </c>
      <c r="D118" s="179" t="s">
        <v>241</v>
      </c>
      <c r="E118" s="179" t="s">
        <v>427</v>
      </c>
      <c r="F118" s="180">
        <v>28115.57</v>
      </c>
      <c r="G118" s="222"/>
      <c r="H118" s="180"/>
      <c r="I118" s="180"/>
      <c r="J118" s="180"/>
      <c r="K118" s="180">
        <v>28115.57</v>
      </c>
      <c r="L118" s="180">
        <v>28115.57</v>
      </c>
    </row>
    <row r="119" spans="1:12" ht="25.5" x14ac:dyDescent="0.25">
      <c r="A119" s="181" t="s">
        <v>489</v>
      </c>
      <c r="B119" s="179" t="s">
        <v>94</v>
      </c>
      <c r="C119" s="179" t="s">
        <v>89</v>
      </c>
      <c r="D119" s="179" t="s">
        <v>163</v>
      </c>
      <c r="E119" s="179" t="s">
        <v>422</v>
      </c>
      <c r="F119" s="180">
        <v>1500</v>
      </c>
      <c r="G119" s="222"/>
      <c r="H119" s="180"/>
      <c r="I119" s="180"/>
      <c r="J119" s="180"/>
      <c r="K119" s="180">
        <f t="shared" ref="K119:L119" si="37">K120+K121+K122</f>
        <v>2000</v>
      </c>
      <c r="L119" s="180">
        <f t="shared" si="37"/>
        <v>2000</v>
      </c>
    </row>
    <row r="120" spans="1:12" ht="15" hidden="1" x14ac:dyDescent="0.25">
      <c r="A120" s="181" t="s">
        <v>490</v>
      </c>
      <c r="B120" s="179" t="s">
        <v>94</v>
      </c>
      <c r="C120" s="179" t="s">
        <v>89</v>
      </c>
      <c r="D120" s="179" t="s">
        <v>163</v>
      </c>
      <c r="E120" s="179" t="s">
        <v>422</v>
      </c>
      <c r="F120" s="180">
        <v>500</v>
      </c>
      <c r="G120" s="222"/>
      <c r="H120" s="180"/>
      <c r="I120" s="180"/>
      <c r="J120" s="180"/>
      <c r="K120" s="180">
        <v>500</v>
      </c>
      <c r="L120" s="180">
        <v>500</v>
      </c>
    </row>
    <row r="121" spans="1:12" ht="15" hidden="1" x14ac:dyDescent="0.25">
      <c r="A121" s="182" t="s">
        <v>424</v>
      </c>
      <c r="B121" s="179" t="s">
        <v>94</v>
      </c>
      <c r="C121" s="179" t="s">
        <v>89</v>
      </c>
      <c r="D121" s="179" t="s">
        <v>163</v>
      </c>
      <c r="E121" s="179" t="s">
        <v>422</v>
      </c>
      <c r="F121" s="180">
        <v>500</v>
      </c>
      <c r="G121" s="222"/>
      <c r="H121" s="180"/>
      <c r="I121" s="180"/>
      <c r="J121" s="180"/>
      <c r="K121" s="180">
        <v>500</v>
      </c>
      <c r="L121" s="180">
        <v>500</v>
      </c>
    </row>
    <row r="122" spans="1:12" ht="15" hidden="1" x14ac:dyDescent="0.25">
      <c r="A122" s="182" t="s">
        <v>425</v>
      </c>
      <c r="B122" s="179" t="s">
        <v>94</v>
      </c>
      <c r="C122" s="183" t="s">
        <v>89</v>
      </c>
      <c r="D122" s="179" t="s">
        <v>163</v>
      </c>
      <c r="E122" s="183" t="s">
        <v>422</v>
      </c>
      <c r="F122" s="184">
        <v>1000</v>
      </c>
      <c r="G122" s="183"/>
      <c r="H122" s="199"/>
      <c r="I122" s="224"/>
      <c r="J122" s="180"/>
      <c r="K122" s="184">
        <v>1000</v>
      </c>
      <c r="L122" s="184">
        <v>1000</v>
      </c>
    </row>
    <row r="123" spans="1:12" ht="25.5" x14ac:dyDescent="0.25">
      <c r="A123" s="182" t="s">
        <v>138</v>
      </c>
      <c r="B123" s="179" t="s">
        <v>94</v>
      </c>
      <c r="C123" s="179" t="s">
        <v>89</v>
      </c>
      <c r="D123" s="179" t="s">
        <v>163</v>
      </c>
      <c r="E123" s="179" t="s">
        <v>244</v>
      </c>
      <c r="F123" s="180">
        <f>F124</f>
        <v>10881.51</v>
      </c>
      <c r="G123" s="222"/>
      <c r="H123" s="180"/>
      <c r="I123" s="180"/>
      <c r="J123" s="180"/>
      <c r="K123" s="180">
        <f t="shared" ref="K123:L124" si="38">K124</f>
        <v>3486.51</v>
      </c>
      <c r="L123" s="180">
        <f t="shared" si="38"/>
        <v>6386.51</v>
      </c>
    </row>
    <row r="124" spans="1:12" ht="25.5" hidden="1" x14ac:dyDescent="0.25">
      <c r="A124" s="182" t="s">
        <v>491</v>
      </c>
      <c r="B124" s="179" t="s">
        <v>94</v>
      </c>
      <c r="C124" s="179" t="s">
        <v>89</v>
      </c>
      <c r="D124" s="179" t="s">
        <v>163</v>
      </c>
      <c r="E124" s="179" t="s">
        <v>436</v>
      </c>
      <c r="F124" s="180">
        <f>F125</f>
        <v>10881.51</v>
      </c>
      <c r="G124" s="222"/>
      <c r="H124" s="180"/>
      <c r="I124" s="180"/>
      <c r="J124" s="180"/>
      <c r="K124" s="180">
        <f t="shared" si="38"/>
        <v>3486.51</v>
      </c>
      <c r="L124" s="180">
        <f t="shared" si="38"/>
        <v>6386.51</v>
      </c>
    </row>
    <row r="125" spans="1:12" ht="15" x14ac:dyDescent="0.25">
      <c r="A125" s="182" t="s">
        <v>435</v>
      </c>
      <c r="B125" s="179" t="s">
        <v>94</v>
      </c>
      <c r="C125" s="179" t="s">
        <v>89</v>
      </c>
      <c r="D125" s="179" t="s">
        <v>163</v>
      </c>
      <c r="E125" s="179" t="s">
        <v>436</v>
      </c>
      <c r="F125" s="180">
        <v>10881.51</v>
      </c>
      <c r="G125" s="222"/>
      <c r="H125" s="180"/>
      <c r="I125" s="180"/>
      <c r="J125" s="180"/>
      <c r="K125" s="180">
        <f t="shared" ref="K125:L125" si="39">K126+K127</f>
        <v>3486.51</v>
      </c>
      <c r="L125" s="180">
        <f t="shared" si="39"/>
        <v>6386.51</v>
      </c>
    </row>
    <row r="126" spans="1:12" ht="15" hidden="1" x14ac:dyDescent="0.25">
      <c r="A126" s="181" t="s">
        <v>437</v>
      </c>
      <c r="B126" s="173" t="s">
        <v>94</v>
      </c>
      <c r="C126" s="179" t="s">
        <v>89</v>
      </c>
      <c r="D126" s="179" t="s">
        <v>241</v>
      </c>
      <c r="E126" s="179" t="s">
        <v>436</v>
      </c>
      <c r="F126" s="180">
        <v>1000</v>
      </c>
      <c r="G126" s="222"/>
      <c r="H126" s="180"/>
      <c r="I126" s="180"/>
      <c r="J126" s="180"/>
      <c r="K126" s="180">
        <v>1000</v>
      </c>
      <c r="L126" s="180">
        <v>1000</v>
      </c>
    </row>
    <row r="127" spans="1:12" ht="15" hidden="1" x14ac:dyDescent="0.25">
      <c r="A127" s="186" t="s">
        <v>445</v>
      </c>
      <c r="B127" s="173" t="s">
        <v>94</v>
      </c>
      <c r="C127" s="179" t="s">
        <v>89</v>
      </c>
      <c r="D127" s="179" t="s">
        <v>241</v>
      </c>
      <c r="E127" s="179" t="s">
        <v>436</v>
      </c>
      <c r="F127" s="180">
        <v>1886.51</v>
      </c>
      <c r="G127" s="222"/>
      <c r="H127" s="180"/>
      <c r="I127" s="180"/>
      <c r="J127" s="180"/>
      <c r="K127" s="180">
        <v>2486.5100000000002</v>
      </c>
      <c r="L127" s="180">
        <v>5386.51</v>
      </c>
    </row>
    <row r="128" spans="1:12" ht="25.5" x14ac:dyDescent="0.25">
      <c r="A128" s="175" t="s">
        <v>492</v>
      </c>
      <c r="B128" s="173" t="s">
        <v>94</v>
      </c>
      <c r="C128" s="173" t="s">
        <v>56</v>
      </c>
      <c r="D128" s="173"/>
      <c r="E128" s="173"/>
      <c r="F128" s="176">
        <f>F129+F155</f>
        <v>2531200</v>
      </c>
      <c r="G128" s="220">
        <v>-10000</v>
      </c>
      <c r="H128" s="176" t="e">
        <f>#REF!+H155</f>
        <v>#REF!</v>
      </c>
      <c r="I128" s="176" t="e">
        <f>#REF!+I155</f>
        <v>#REF!</v>
      </c>
      <c r="J128" s="176" t="e">
        <f>#REF!+J155</f>
        <v>#REF!</v>
      </c>
      <c r="K128" s="176">
        <f t="shared" ref="K128:L128" si="40">K129+K155</f>
        <v>1622658.44</v>
      </c>
      <c r="L128" s="176">
        <f t="shared" si="40"/>
        <v>1412800</v>
      </c>
    </row>
    <row r="129" spans="1:12" ht="25.5" x14ac:dyDescent="0.25">
      <c r="A129" s="175" t="s">
        <v>494</v>
      </c>
      <c r="B129" s="173" t="s">
        <v>94</v>
      </c>
      <c r="C129" s="173" t="s">
        <v>58</v>
      </c>
      <c r="D129" s="173" t="s">
        <v>495</v>
      </c>
      <c r="E129" s="179"/>
      <c r="F129" s="176">
        <f>F130+F137+F148</f>
        <v>11000</v>
      </c>
      <c r="G129" s="220"/>
      <c r="H129" s="180"/>
      <c r="I129" s="180"/>
      <c r="J129" s="180"/>
      <c r="K129" s="176">
        <f t="shared" ref="K129:L129" si="41">K130+K137+K148</f>
        <v>11000</v>
      </c>
      <c r="L129" s="176">
        <f t="shared" si="41"/>
        <v>11000</v>
      </c>
    </row>
    <row r="130" spans="1:12" ht="15" x14ac:dyDescent="0.25">
      <c r="A130" s="195" t="s">
        <v>496</v>
      </c>
      <c r="B130" s="173" t="s">
        <v>94</v>
      </c>
      <c r="C130" s="173" t="s">
        <v>58</v>
      </c>
      <c r="D130" s="173" t="s">
        <v>497</v>
      </c>
      <c r="E130" s="173"/>
      <c r="F130" s="176">
        <f t="shared" ref="F130:F135" si="42">F131</f>
        <v>3000</v>
      </c>
      <c r="G130" s="229"/>
      <c r="H130" s="176">
        <f>H136</f>
        <v>0</v>
      </c>
      <c r="I130" s="176">
        <f>I136</f>
        <v>0</v>
      </c>
      <c r="J130" s="176">
        <f>J136</f>
        <v>0</v>
      </c>
      <c r="K130" s="176">
        <f t="shared" ref="K130:L135" si="43">K131</f>
        <v>3000</v>
      </c>
      <c r="L130" s="176">
        <f t="shared" si="43"/>
        <v>3000</v>
      </c>
    </row>
    <row r="131" spans="1:12" ht="26.25" x14ac:dyDescent="0.25">
      <c r="A131" s="192" t="s">
        <v>498</v>
      </c>
      <c r="B131" s="179" t="s">
        <v>94</v>
      </c>
      <c r="C131" s="179" t="s">
        <v>58</v>
      </c>
      <c r="D131" s="179" t="s">
        <v>499</v>
      </c>
      <c r="E131" s="179"/>
      <c r="F131" s="180">
        <f t="shared" si="42"/>
        <v>3000</v>
      </c>
      <c r="G131" s="242"/>
      <c r="H131" s="180"/>
      <c r="I131" s="180"/>
      <c r="J131" s="180"/>
      <c r="K131" s="180">
        <f t="shared" si="43"/>
        <v>3000</v>
      </c>
      <c r="L131" s="180">
        <f t="shared" si="43"/>
        <v>3000</v>
      </c>
    </row>
    <row r="132" spans="1:12" ht="63.75" x14ac:dyDescent="0.25">
      <c r="A132" s="193" t="s">
        <v>675</v>
      </c>
      <c r="B132" s="179" t="s">
        <v>94</v>
      </c>
      <c r="C132" s="179" t="s">
        <v>58</v>
      </c>
      <c r="D132" s="179" t="s">
        <v>500</v>
      </c>
      <c r="E132" s="179"/>
      <c r="F132" s="180">
        <f t="shared" si="42"/>
        <v>3000</v>
      </c>
      <c r="G132" s="242"/>
      <c r="H132" s="180"/>
      <c r="I132" s="180"/>
      <c r="J132" s="180"/>
      <c r="K132" s="180">
        <f t="shared" si="43"/>
        <v>3000</v>
      </c>
      <c r="L132" s="180">
        <f t="shared" si="43"/>
        <v>3000</v>
      </c>
    </row>
    <row r="133" spans="1:12" ht="25.5" x14ac:dyDescent="0.25">
      <c r="A133" s="191" t="s">
        <v>478</v>
      </c>
      <c r="B133" s="179" t="s">
        <v>94</v>
      </c>
      <c r="C133" s="179" t="s">
        <v>58</v>
      </c>
      <c r="D133" s="179" t="s">
        <v>500</v>
      </c>
      <c r="E133" s="179" t="s">
        <v>244</v>
      </c>
      <c r="F133" s="180">
        <f t="shared" si="42"/>
        <v>3000</v>
      </c>
      <c r="G133" s="238"/>
      <c r="H133" s="239"/>
      <c r="I133" s="239"/>
      <c r="J133" s="239"/>
      <c r="K133" s="180">
        <f t="shared" si="43"/>
        <v>3000</v>
      </c>
      <c r="L133" s="180">
        <f t="shared" si="43"/>
        <v>3000</v>
      </c>
    </row>
    <row r="134" spans="1:12" ht="25.5" hidden="1" x14ac:dyDescent="0.25">
      <c r="A134" s="191" t="s">
        <v>479</v>
      </c>
      <c r="B134" s="179" t="s">
        <v>94</v>
      </c>
      <c r="C134" s="179" t="s">
        <v>58</v>
      </c>
      <c r="D134" s="179" t="s">
        <v>500</v>
      </c>
      <c r="E134" s="179" t="s">
        <v>480</v>
      </c>
      <c r="F134" s="180">
        <f t="shared" si="42"/>
        <v>3000</v>
      </c>
      <c r="G134" s="238"/>
      <c r="H134" s="239"/>
      <c r="I134" s="239"/>
      <c r="J134" s="239"/>
      <c r="K134" s="180">
        <f t="shared" si="43"/>
        <v>3000</v>
      </c>
      <c r="L134" s="180">
        <f t="shared" si="43"/>
        <v>3000</v>
      </c>
    </row>
    <row r="135" spans="1:12" ht="15" x14ac:dyDescent="0.25">
      <c r="A135" s="182" t="s">
        <v>435</v>
      </c>
      <c r="B135" s="179" t="s">
        <v>94</v>
      </c>
      <c r="C135" s="179" t="s">
        <v>58</v>
      </c>
      <c r="D135" s="179" t="s">
        <v>500</v>
      </c>
      <c r="E135" s="179" t="s">
        <v>436</v>
      </c>
      <c r="F135" s="180">
        <f t="shared" si="42"/>
        <v>3000</v>
      </c>
      <c r="G135" s="238"/>
      <c r="H135" s="239"/>
      <c r="I135" s="239"/>
      <c r="J135" s="239"/>
      <c r="K135" s="180">
        <f t="shared" si="43"/>
        <v>3000</v>
      </c>
      <c r="L135" s="180">
        <f t="shared" si="43"/>
        <v>3000</v>
      </c>
    </row>
    <row r="136" spans="1:12" ht="15" hidden="1" x14ac:dyDescent="0.25">
      <c r="A136" s="186" t="s">
        <v>445</v>
      </c>
      <c r="B136" s="173" t="s">
        <v>94</v>
      </c>
      <c r="C136" s="179" t="s">
        <v>58</v>
      </c>
      <c r="D136" s="179" t="s">
        <v>500</v>
      </c>
      <c r="E136" s="179" t="s">
        <v>436</v>
      </c>
      <c r="F136" s="180">
        <v>3000</v>
      </c>
      <c r="G136" s="229"/>
      <c r="H136" s="180"/>
      <c r="I136" s="180"/>
      <c r="J136" s="180"/>
      <c r="K136" s="180">
        <v>3000</v>
      </c>
      <c r="L136" s="180">
        <v>3000</v>
      </c>
    </row>
    <row r="137" spans="1:12" ht="26.25" x14ac:dyDescent="0.25">
      <c r="A137" s="195" t="s">
        <v>273</v>
      </c>
      <c r="B137" s="173" t="s">
        <v>94</v>
      </c>
      <c r="C137" s="173" t="s">
        <v>58</v>
      </c>
      <c r="D137" s="173" t="s">
        <v>501</v>
      </c>
      <c r="E137" s="179"/>
      <c r="F137" s="176">
        <f>F138</f>
        <v>2000</v>
      </c>
      <c r="G137" s="229"/>
      <c r="H137" s="176"/>
      <c r="I137" s="176"/>
      <c r="J137" s="176"/>
      <c r="K137" s="176">
        <f t="shared" ref="K137:L141" si="44">K138</f>
        <v>2000</v>
      </c>
      <c r="L137" s="176">
        <f t="shared" si="44"/>
        <v>2000</v>
      </c>
    </row>
    <row r="138" spans="1:12" ht="26.25" x14ac:dyDescent="0.25">
      <c r="A138" s="196" t="s">
        <v>502</v>
      </c>
      <c r="B138" s="179" t="s">
        <v>94</v>
      </c>
      <c r="C138" s="179" t="s">
        <v>58</v>
      </c>
      <c r="D138" s="179" t="s">
        <v>503</v>
      </c>
      <c r="E138" s="179"/>
      <c r="F138" s="180">
        <f>F139</f>
        <v>2000</v>
      </c>
      <c r="G138" s="242"/>
      <c r="H138" s="180"/>
      <c r="I138" s="180"/>
      <c r="J138" s="180"/>
      <c r="K138" s="180">
        <f t="shared" si="44"/>
        <v>2000</v>
      </c>
      <c r="L138" s="180">
        <f t="shared" si="44"/>
        <v>2000</v>
      </c>
    </row>
    <row r="139" spans="1:12" ht="63.75" x14ac:dyDescent="0.25">
      <c r="A139" s="193" t="s">
        <v>675</v>
      </c>
      <c r="B139" s="179" t="s">
        <v>94</v>
      </c>
      <c r="C139" s="179" t="s">
        <v>58</v>
      </c>
      <c r="D139" s="179" t="s">
        <v>504</v>
      </c>
      <c r="E139" s="179"/>
      <c r="F139" s="180">
        <f>F140</f>
        <v>2000</v>
      </c>
      <c r="G139" s="242"/>
      <c r="H139" s="180"/>
      <c r="I139" s="180"/>
      <c r="J139" s="180"/>
      <c r="K139" s="180">
        <f t="shared" si="44"/>
        <v>2000</v>
      </c>
      <c r="L139" s="180">
        <f t="shared" si="44"/>
        <v>2000</v>
      </c>
    </row>
    <row r="140" spans="1:12" ht="25.5" x14ac:dyDescent="0.25">
      <c r="A140" s="191" t="s">
        <v>478</v>
      </c>
      <c r="B140" s="179" t="s">
        <v>94</v>
      </c>
      <c r="C140" s="179" t="s">
        <v>58</v>
      </c>
      <c r="D140" s="179" t="s">
        <v>504</v>
      </c>
      <c r="E140" s="179" t="s">
        <v>244</v>
      </c>
      <c r="F140" s="180">
        <f>F141</f>
        <v>2000</v>
      </c>
      <c r="G140" s="238"/>
      <c r="H140" s="239"/>
      <c r="I140" s="239"/>
      <c r="J140" s="239"/>
      <c r="K140" s="180">
        <f t="shared" si="44"/>
        <v>2000</v>
      </c>
      <c r="L140" s="180">
        <f t="shared" si="44"/>
        <v>2000</v>
      </c>
    </row>
    <row r="141" spans="1:12" ht="25.5" hidden="1" x14ac:dyDescent="0.25">
      <c r="A141" s="191" t="s">
        <v>479</v>
      </c>
      <c r="B141" s="179" t="s">
        <v>94</v>
      </c>
      <c r="C141" s="179" t="s">
        <v>58</v>
      </c>
      <c r="D141" s="179" t="s">
        <v>504</v>
      </c>
      <c r="E141" s="179" t="s">
        <v>480</v>
      </c>
      <c r="F141" s="180">
        <f>F142</f>
        <v>2000</v>
      </c>
      <c r="G141" s="238"/>
      <c r="H141" s="239"/>
      <c r="I141" s="239"/>
      <c r="J141" s="239"/>
      <c r="K141" s="180">
        <f t="shared" si="44"/>
        <v>2000</v>
      </c>
      <c r="L141" s="180">
        <f t="shared" si="44"/>
        <v>2000</v>
      </c>
    </row>
    <row r="142" spans="1:12" ht="15" x14ac:dyDescent="0.25">
      <c r="A142" s="182" t="s">
        <v>435</v>
      </c>
      <c r="B142" s="179" t="s">
        <v>94</v>
      </c>
      <c r="C142" s="179" t="s">
        <v>58</v>
      </c>
      <c r="D142" s="179" t="s">
        <v>504</v>
      </c>
      <c r="E142" s="179" t="s">
        <v>436</v>
      </c>
      <c r="F142" s="180">
        <f>F143+F144+F145+F146+F147</f>
        <v>2000</v>
      </c>
      <c r="G142" s="238"/>
      <c r="H142" s="239"/>
      <c r="I142" s="239"/>
      <c r="J142" s="239"/>
      <c r="K142" s="180">
        <f t="shared" ref="K142:L142" si="45">K143+K144+K145+K146+K147</f>
        <v>2000</v>
      </c>
      <c r="L142" s="180">
        <f t="shared" si="45"/>
        <v>2000</v>
      </c>
    </row>
    <row r="143" spans="1:12" ht="15" hidden="1" x14ac:dyDescent="0.25">
      <c r="A143" s="181" t="s">
        <v>440</v>
      </c>
      <c r="B143" s="173" t="s">
        <v>94</v>
      </c>
      <c r="C143" s="179" t="s">
        <v>58</v>
      </c>
      <c r="D143" s="179" t="s">
        <v>504</v>
      </c>
      <c r="E143" s="179" t="s">
        <v>436</v>
      </c>
      <c r="F143" s="180"/>
      <c r="G143" s="229"/>
      <c r="H143" s="180"/>
      <c r="I143" s="180"/>
      <c r="J143" s="180"/>
      <c r="K143" s="180"/>
      <c r="L143" s="180"/>
    </row>
    <row r="144" spans="1:12" ht="15" hidden="1" x14ac:dyDescent="0.25">
      <c r="A144" s="181" t="s">
        <v>493</v>
      </c>
      <c r="B144" s="173" t="s">
        <v>94</v>
      </c>
      <c r="C144" s="179" t="s">
        <v>58</v>
      </c>
      <c r="D144" s="179" t="s">
        <v>504</v>
      </c>
      <c r="E144" s="179" t="s">
        <v>436</v>
      </c>
      <c r="F144" s="180">
        <v>1000</v>
      </c>
      <c r="G144" s="229"/>
      <c r="H144" s="180"/>
      <c r="I144" s="180"/>
      <c r="J144" s="180"/>
      <c r="K144" s="180">
        <v>1000</v>
      </c>
      <c r="L144" s="180">
        <v>1000</v>
      </c>
    </row>
    <row r="145" spans="1:12" ht="15" hidden="1" x14ac:dyDescent="0.25">
      <c r="A145" s="185" t="s">
        <v>505</v>
      </c>
      <c r="B145" s="173" t="s">
        <v>94</v>
      </c>
      <c r="C145" s="179" t="s">
        <v>58</v>
      </c>
      <c r="D145" s="179" t="s">
        <v>504</v>
      </c>
      <c r="E145" s="179" t="s">
        <v>436</v>
      </c>
      <c r="F145" s="180"/>
      <c r="G145" s="229"/>
      <c r="H145" s="180"/>
      <c r="I145" s="180"/>
      <c r="J145" s="180"/>
      <c r="K145" s="180"/>
      <c r="L145" s="180"/>
    </row>
    <row r="146" spans="1:12" ht="15" hidden="1" x14ac:dyDescent="0.25">
      <c r="A146" s="186" t="s">
        <v>445</v>
      </c>
      <c r="B146" s="173" t="s">
        <v>94</v>
      </c>
      <c r="C146" s="179" t="s">
        <v>58</v>
      </c>
      <c r="D146" s="179" t="s">
        <v>504</v>
      </c>
      <c r="E146" s="179" t="s">
        <v>436</v>
      </c>
      <c r="F146" s="180">
        <v>1000</v>
      </c>
      <c r="G146" s="229"/>
      <c r="H146" s="180"/>
      <c r="I146" s="180"/>
      <c r="J146" s="180"/>
      <c r="K146" s="180">
        <v>1000</v>
      </c>
      <c r="L146" s="180">
        <v>1000</v>
      </c>
    </row>
    <row r="147" spans="1:12" ht="26.25" hidden="1" x14ac:dyDescent="0.25">
      <c r="A147" s="186" t="s">
        <v>447</v>
      </c>
      <c r="B147" s="173" t="s">
        <v>94</v>
      </c>
      <c r="C147" s="183" t="s">
        <v>58</v>
      </c>
      <c r="D147" s="179" t="s">
        <v>504</v>
      </c>
      <c r="E147" s="183" t="s">
        <v>436</v>
      </c>
      <c r="F147" s="180"/>
      <c r="G147" s="229"/>
      <c r="H147" s="180"/>
      <c r="I147" s="180"/>
      <c r="J147" s="180"/>
      <c r="K147" s="180"/>
      <c r="L147" s="180"/>
    </row>
    <row r="148" spans="1:12" ht="25.5" x14ac:dyDescent="0.25">
      <c r="A148" s="175" t="s">
        <v>280</v>
      </c>
      <c r="B148" s="173" t="s">
        <v>94</v>
      </c>
      <c r="C148" s="173" t="s">
        <v>58</v>
      </c>
      <c r="D148" s="173" t="s">
        <v>506</v>
      </c>
      <c r="E148" s="179"/>
      <c r="F148" s="176">
        <f t="shared" ref="F148:F153" si="46">F149</f>
        <v>6000</v>
      </c>
      <c r="G148" s="229"/>
      <c r="H148" s="176"/>
      <c r="I148" s="176"/>
      <c r="J148" s="176"/>
      <c r="K148" s="176">
        <f t="shared" ref="K148:L153" si="47">K149</f>
        <v>6000</v>
      </c>
      <c r="L148" s="176">
        <f t="shared" si="47"/>
        <v>6000</v>
      </c>
    </row>
    <row r="149" spans="1:12" ht="39" x14ac:dyDescent="0.25">
      <c r="A149" s="192" t="s">
        <v>507</v>
      </c>
      <c r="B149" s="179" t="s">
        <v>94</v>
      </c>
      <c r="C149" s="179" t="s">
        <v>58</v>
      </c>
      <c r="D149" s="179" t="s">
        <v>508</v>
      </c>
      <c r="E149" s="179"/>
      <c r="F149" s="180">
        <f t="shared" si="46"/>
        <v>6000</v>
      </c>
      <c r="G149" s="242"/>
      <c r="H149" s="180"/>
      <c r="I149" s="180"/>
      <c r="J149" s="180"/>
      <c r="K149" s="180">
        <f t="shared" si="47"/>
        <v>6000</v>
      </c>
      <c r="L149" s="180">
        <f t="shared" si="47"/>
        <v>6000</v>
      </c>
    </row>
    <row r="150" spans="1:12" ht="63.75" x14ac:dyDescent="0.25">
      <c r="A150" s="193" t="s">
        <v>675</v>
      </c>
      <c r="B150" s="179" t="s">
        <v>94</v>
      </c>
      <c r="C150" s="179" t="s">
        <v>58</v>
      </c>
      <c r="D150" s="179" t="s">
        <v>509</v>
      </c>
      <c r="E150" s="179"/>
      <c r="F150" s="180">
        <f t="shared" si="46"/>
        <v>6000</v>
      </c>
      <c r="G150" s="242"/>
      <c r="H150" s="180"/>
      <c r="I150" s="180"/>
      <c r="J150" s="180"/>
      <c r="K150" s="180">
        <f t="shared" si="47"/>
        <v>6000</v>
      </c>
      <c r="L150" s="180">
        <f t="shared" si="47"/>
        <v>6000</v>
      </c>
    </row>
    <row r="151" spans="1:12" ht="25.5" x14ac:dyDescent="0.25">
      <c r="A151" s="191" t="s">
        <v>478</v>
      </c>
      <c r="B151" s="179" t="s">
        <v>94</v>
      </c>
      <c r="C151" s="179" t="s">
        <v>58</v>
      </c>
      <c r="D151" s="179" t="s">
        <v>509</v>
      </c>
      <c r="E151" s="179" t="s">
        <v>244</v>
      </c>
      <c r="F151" s="180">
        <f t="shared" si="46"/>
        <v>6000</v>
      </c>
      <c r="G151" s="238"/>
      <c r="H151" s="239"/>
      <c r="I151" s="239"/>
      <c r="J151" s="239"/>
      <c r="K151" s="180">
        <f t="shared" si="47"/>
        <v>6000</v>
      </c>
      <c r="L151" s="180">
        <f t="shared" si="47"/>
        <v>6000</v>
      </c>
    </row>
    <row r="152" spans="1:12" ht="25.5" hidden="1" x14ac:dyDescent="0.25">
      <c r="A152" s="191" t="s">
        <v>479</v>
      </c>
      <c r="B152" s="179" t="s">
        <v>94</v>
      </c>
      <c r="C152" s="179" t="s">
        <v>58</v>
      </c>
      <c r="D152" s="179" t="s">
        <v>509</v>
      </c>
      <c r="E152" s="179" t="s">
        <v>480</v>
      </c>
      <c r="F152" s="180">
        <f t="shared" si="46"/>
        <v>6000</v>
      </c>
      <c r="G152" s="238"/>
      <c r="H152" s="239"/>
      <c r="I152" s="239"/>
      <c r="J152" s="239"/>
      <c r="K152" s="180">
        <f t="shared" si="47"/>
        <v>6000</v>
      </c>
      <c r="L152" s="180">
        <f t="shared" si="47"/>
        <v>6000</v>
      </c>
    </row>
    <row r="153" spans="1:12" ht="15" x14ac:dyDescent="0.25">
      <c r="A153" s="182" t="s">
        <v>435</v>
      </c>
      <c r="B153" s="179" t="s">
        <v>94</v>
      </c>
      <c r="C153" s="179" t="s">
        <v>58</v>
      </c>
      <c r="D153" s="179" t="s">
        <v>509</v>
      </c>
      <c r="E153" s="179" t="s">
        <v>436</v>
      </c>
      <c r="F153" s="180">
        <f t="shared" si="46"/>
        <v>6000</v>
      </c>
      <c r="G153" s="238"/>
      <c r="H153" s="239"/>
      <c r="I153" s="239"/>
      <c r="J153" s="239"/>
      <c r="K153" s="180">
        <f t="shared" si="47"/>
        <v>6000</v>
      </c>
      <c r="L153" s="180">
        <f t="shared" si="47"/>
        <v>6000</v>
      </c>
    </row>
    <row r="154" spans="1:12" ht="15" hidden="1" x14ac:dyDescent="0.25">
      <c r="A154" s="181" t="s">
        <v>493</v>
      </c>
      <c r="B154" s="173" t="s">
        <v>94</v>
      </c>
      <c r="C154" s="179" t="s">
        <v>58</v>
      </c>
      <c r="D154" s="179" t="s">
        <v>509</v>
      </c>
      <c r="E154" s="179" t="s">
        <v>436</v>
      </c>
      <c r="F154" s="180">
        <v>6000</v>
      </c>
      <c r="G154" s="229"/>
      <c r="H154" s="180"/>
      <c r="I154" s="180"/>
      <c r="J154" s="180"/>
      <c r="K154" s="180">
        <v>6000</v>
      </c>
      <c r="L154" s="180">
        <v>6000</v>
      </c>
    </row>
    <row r="155" spans="1:12" ht="15" x14ac:dyDescent="0.25">
      <c r="A155" s="175" t="s">
        <v>59</v>
      </c>
      <c r="B155" s="173" t="s">
        <v>94</v>
      </c>
      <c r="C155" s="173" t="s">
        <v>60</v>
      </c>
      <c r="D155" s="173"/>
      <c r="E155" s="179" t="s">
        <v>461</v>
      </c>
      <c r="F155" s="176">
        <f>F156+F201</f>
        <v>2520200</v>
      </c>
      <c r="G155" s="222">
        <v>376736.68</v>
      </c>
      <c r="H155" s="221" t="e">
        <f>H163+H166+H171 +H172+#REF!+H181</f>
        <v>#REF!</v>
      </c>
      <c r="I155" s="221" t="e">
        <f>I163+I166+I171 +I172+#REF!+I181</f>
        <v>#REF!</v>
      </c>
      <c r="J155" s="221" t="e">
        <f>J163+J166+J171 +J172+#REF!+J181</f>
        <v>#REF!</v>
      </c>
      <c r="K155" s="176">
        <f t="shared" ref="K155:L155" si="48">K156+K193</f>
        <v>1611658.44</v>
      </c>
      <c r="L155" s="176">
        <f t="shared" si="48"/>
        <v>1401800</v>
      </c>
    </row>
    <row r="156" spans="1:12" ht="25.5" x14ac:dyDescent="0.25">
      <c r="A156" s="177" t="s">
        <v>494</v>
      </c>
      <c r="B156" s="173" t="s">
        <v>94</v>
      </c>
      <c r="C156" s="173" t="s">
        <v>60</v>
      </c>
      <c r="D156" s="173" t="s">
        <v>495</v>
      </c>
      <c r="E156" s="179"/>
      <c r="F156" s="176">
        <f>F157</f>
        <v>2475800</v>
      </c>
      <c r="G156" s="222"/>
      <c r="H156" s="221"/>
      <c r="I156" s="221"/>
      <c r="J156" s="221"/>
      <c r="K156" s="176">
        <f t="shared" ref="K156:L156" si="49">K157</f>
        <v>1611658.44</v>
      </c>
      <c r="L156" s="176">
        <f t="shared" si="49"/>
        <v>1401800</v>
      </c>
    </row>
    <row r="157" spans="1:12" ht="15" x14ac:dyDescent="0.25">
      <c r="A157" s="177" t="s">
        <v>510</v>
      </c>
      <c r="B157" s="173" t="s">
        <v>94</v>
      </c>
      <c r="C157" s="173" t="s">
        <v>60</v>
      </c>
      <c r="D157" s="173" t="s">
        <v>511</v>
      </c>
      <c r="E157" s="179"/>
      <c r="F157" s="176">
        <f>F158+F181</f>
        <v>2475800</v>
      </c>
      <c r="G157" s="222"/>
      <c r="H157" s="221"/>
      <c r="I157" s="221"/>
      <c r="J157" s="221"/>
      <c r="K157" s="176">
        <f t="shared" ref="K157:L157" si="50">K158+K181</f>
        <v>1611658.44</v>
      </c>
      <c r="L157" s="176">
        <f t="shared" si="50"/>
        <v>1401800</v>
      </c>
    </row>
    <row r="158" spans="1:12" ht="25.5" x14ac:dyDescent="0.25">
      <c r="A158" s="178" t="s">
        <v>512</v>
      </c>
      <c r="B158" s="179" t="s">
        <v>94</v>
      </c>
      <c r="C158" s="179" t="s">
        <v>60</v>
      </c>
      <c r="D158" s="179" t="s">
        <v>513</v>
      </c>
      <c r="E158" s="179"/>
      <c r="F158" s="180">
        <f>F159</f>
        <v>2373800</v>
      </c>
      <c r="G158" s="222"/>
      <c r="H158" s="239"/>
      <c r="I158" s="239"/>
      <c r="J158" s="239"/>
      <c r="K158" s="180">
        <f t="shared" ref="K158:L158" si="51">K159</f>
        <v>1548658.44</v>
      </c>
      <c r="L158" s="180">
        <f t="shared" si="51"/>
        <v>1368800</v>
      </c>
    </row>
    <row r="159" spans="1:12" ht="38.25" x14ac:dyDescent="0.25">
      <c r="A159" s="178" t="s">
        <v>285</v>
      </c>
      <c r="B159" s="179" t="s">
        <v>94</v>
      </c>
      <c r="C159" s="179" t="s">
        <v>60</v>
      </c>
      <c r="D159" s="179" t="s">
        <v>514</v>
      </c>
      <c r="E159" s="179"/>
      <c r="F159" s="180">
        <f>F160+F167+F176</f>
        <v>2373800</v>
      </c>
      <c r="G159" s="222"/>
      <c r="H159" s="239"/>
      <c r="I159" s="239"/>
      <c r="J159" s="239"/>
      <c r="K159" s="180">
        <f t="shared" ref="K159:L159" si="52">K160+K167+K176</f>
        <v>1548658.44</v>
      </c>
      <c r="L159" s="180">
        <f t="shared" si="52"/>
        <v>1368800</v>
      </c>
    </row>
    <row r="160" spans="1:12" ht="51" hidden="1" x14ac:dyDescent="0.25">
      <c r="A160" s="178" t="s">
        <v>240</v>
      </c>
      <c r="B160" s="179" t="s">
        <v>94</v>
      </c>
      <c r="C160" s="179" t="s">
        <v>60</v>
      </c>
      <c r="D160" s="179" t="s">
        <v>514</v>
      </c>
      <c r="E160" s="179" t="s">
        <v>242</v>
      </c>
      <c r="F160" s="180">
        <f>F161</f>
        <v>2050000</v>
      </c>
      <c r="G160" s="222"/>
      <c r="H160" s="239"/>
      <c r="I160" s="239"/>
      <c r="J160" s="239"/>
      <c r="K160" s="180">
        <f t="shared" ref="K160:L160" si="53">K161</f>
        <v>1324858.44</v>
      </c>
      <c r="L160" s="180">
        <f t="shared" si="53"/>
        <v>1155000</v>
      </c>
    </row>
    <row r="161" spans="1:12" ht="20.25" customHeight="1" x14ac:dyDescent="0.25">
      <c r="A161" s="178" t="s">
        <v>515</v>
      </c>
      <c r="B161" s="179" t="s">
        <v>94</v>
      </c>
      <c r="C161" s="179" t="s">
        <v>60</v>
      </c>
      <c r="D161" s="179" t="s">
        <v>514</v>
      </c>
      <c r="E161" s="179" t="s">
        <v>516</v>
      </c>
      <c r="F161" s="180">
        <f>F162+F165</f>
        <v>2050000</v>
      </c>
      <c r="G161" s="222"/>
      <c r="H161" s="239"/>
      <c r="I161" s="239"/>
      <c r="J161" s="239"/>
      <c r="K161" s="180">
        <f t="shared" ref="K161:L161" si="54">K162+K165</f>
        <v>1324858.44</v>
      </c>
      <c r="L161" s="180">
        <f t="shared" si="54"/>
        <v>1155000</v>
      </c>
    </row>
    <row r="162" spans="1:12" ht="24" customHeight="1" x14ac:dyDescent="0.25">
      <c r="A162" s="178" t="s">
        <v>517</v>
      </c>
      <c r="B162" s="173" t="s">
        <v>94</v>
      </c>
      <c r="C162" s="179" t="s">
        <v>60</v>
      </c>
      <c r="D162" s="179" t="s">
        <v>514</v>
      </c>
      <c r="E162" s="179" t="s">
        <v>518</v>
      </c>
      <c r="F162" s="180">
        <v>1598000</v>
      </c>
      <c r="G162" s="222"/>
      <c r="H162" s="221"/>
      <c r="I162" s="221"/>
      <c r="J162" s="221"/>
      <c r="K162" s="176">
        <f t="shared" ref="K162:L162" si="55">K163+K164</f>
        <v>1010000</v>
      </c>
      <c r="L162" s="176">
        <f t="shared" si="55"/>
        <v>905000</v>
      </c>
    </row>
    <row r="163" spans="1:12" ht="24" hidden="1" customHeight="1" x14ac:dyDescent="0.25">
      <c r="A163" s="181" t="s">
        <v>418</v>
      </c>
      <c r="B163" s="173" t="s">
        <v>94</v>
      </c>
      <c r="C163" s="179" t="s">
        <v>60</v>
      </c>
      <c r="D163" s="179" t="s">
        <v>514</v>
      </c>
      <c r="E163" s="179" t="s">
        <v>518</v>
      </c>
      <c r="F163" s="180">
        <v>1100000</v>
      </c>
      <c r="G163" s="222"/>
      <c r="H163" s="180"/>
      <c r="I163" s="180"/>
      <c r="J163" s="180"/>
      <c r="K163" s="180">
        <v>1000000</v>
      </c>
      <c r="L163" s="180">
        <v>900000</v>
      </c>
    </row>
    <row r="164" spans="1:12" ht="25.5" hidden="1" x14ac:dyDescent="0.25">
      <c r="A164" s="182" t="s">
        <v>419</v>
      </c>
      <c r="B164" s="173" t="s">
        <v>94</v>
      </c>
      <c r="C164" s="179" t="s">
        <v>60</v>
      </c>
      <c r="D164" s="179" t="s">
        <v>514</v>
      </c>
      <c r="E164" s="183" t="s">
        <v>518</v>
      </c>
      <c r="F164" s="184">
        <v>10000</v>
      </c>
      <c r="G164" s="183"/>
      <c r="H164" s="199"/>
      <c r="I164" s="224"/>
      <c r="J164" s="180"/>
      <c r="K164" s="184">
        <v>10000</v>
      </c>
      <c r="L164" s="184">
        <v>5000</v>
      </c>
    </row>
    <row r="165" spans="1:12" ht="38.25" x14ac:dyDescent="0.25">
      <c r="A165" s="178" t="s">
        <v>519</v>
      </c>
      <c r="B165" s="179" t="s">
        <v>94</v>
      </c>
      <c r="C165" s="183" t="s">
        <v>60</v>
      </c>
      <c r="D165" s="183" t="s">
        <v>514</v>
      </c>
      <c r="E165" s="183" t="s">
        <v>520</v>
      </c>
      <c r="F165" s="184">
        <v>452000</v>
      </c>
      <c r="G165" s="183"/>
      <c r="H165" s="199"/>
      <c r="I165" s="224"/>
      <c r="J165" s="180"/>
      <c r="K165" s="184">
        <f t="shared" ref="K165:L165" si="56">K166</f>
        <v>314858.44</v>
      </c>
      <c r="L165" s="184">
        <f t="shared" si="56"/>
        <v>250000</v>
      </c>
    </row>
    <row r="166" spans="1:12" ht="15" hidden="1" x14ac:dyDescent="0.25">
      <c r="A166" s="181" t="s">
        <v>428</v>
      </c>
      <c r="B166" s="179" t="s">
        <v>94</v>
      </c>
      <c r="C166" s="179" t="s">
        <v>60</v>
      </c>
      <c r="D166" s="179" t="s">
        <v>514</v>
      </c>
      <c r="E166" s="179" t="s">
        <v>520</v>
      </c>
      <c r="F166" s="180">
        <v>332000</v>
      </c>
      <c r="G166" s="222"/>
      <c r="H166" s="180"/>
      <c r="I166" s="180"/>
      <c r="J166" s="180"/>
      <c r="K166" s="180">
        <v>314858.44</v>
      </c>
      <c r="L166" s="180">
        <v>250000</v>
      </c>
    </row>
    <row r="167" spans="1:12" ht="38.25" hidden="1" x14ac:dyDescent="0.25">
      <c r="A167" s="181" t="s">
        <v>175</v>
      </c>
      <c r="B167" s="179" t="s">
        <v>94</v>
      </c>
      <c r="C167" s="183" t="s">
        <v>60</v>
      </c>
      <c r="D167" s="183" t="s">
        <v>522</v>
      </c>
      <c r="E167" s="179"/>
      <c r="F167" s="180">
        <f>F168</f>
        <v>323000</v>
      </c>
      <c r="G167" s="222"/>
      <c r="H167" s="180"/>
      <c r="I167" s="180"/>
      <c r="J167" s="180"/>
      <c r="K167" s="180">
        <f t="shared" ref="K167:L169" si="57">K168</f>
        <v>223000</v>
      </c>
      <c r="L167" s="180">
        <f t="shared" si="57"/>
        <v>213000</v>
      </c>
    </row>
    <row r="168" spans="1:12" ht="25.5" x14ac:dyDescent="0.25">
      <c r="A168" s="191" t="s">
        <v>478</v>
      </c>
      <c r="B168" s="179" t="s">
        <v>94</v>
      </c>
      <c r="C168" s="179" t="s">
        <v>60</v>
      </c>
      <c r="D168" s="183" t="s">
        <v>522</v>
      </c>
      <c r="E168" s="179" t="s">
        <v>244</v>
      </c>
      <c r="F168" s="180">
        <f>F169</f>
        <v>323000</v>
      </c>
      <c r="G168" s="222"/>
      <c r="H168" s="180"/>
      <c r="I168" s="180"/>
      <c r="J168" s="180"/>
      <c r="K168" s="180">
        <f t="shared" si="57"/>
        <v>223000</v>
      </c>
      <c r="L168" s="180">
        <f t="shared" si="57"/>
        <v>213000</v>
      </c>
    </row>
    <row r="169" spans="1:12" ht="25.5" hidden="1" x14ac:dyDescent="0.25">
      <c r="A169" s="191" t="s">
        <v>479</v>
      </c>
      <c r="B169" s="179" t="s">
        <v>94</v>
      </c>
      <c r="C169" s="179" t="s">
        <v>60</v>
      </c>
      <c r="D169" s="183" t="s">
        <v>522</v>
      </c>
      <c r="E169" s="179" t="s">
        <v>436</v>
      </c>
      <c r="F169" s="180">
        <f>F170</f>
        <v>323000</v>
      </c>
      <c r="G169" s="222"/>
      <c r="H169" s="180"/>
      <c r="I169" s="180"/>
      <c r="J169" s="180"/>
      <c r="K169" s="180">
        <f t="shared" si="57"/>
        <v>223000</v>
      </c>
      <c r="L169" s="180">
        <f t="shared" si="57"/>
        <v>213000</v>
      </c>
    </row>
    <row r="170" spans="1:12" ht="15" x14ac:dyDescent="0.25">
      <c r="A170" s="182" t="s">
        <v>435</v>
      </c>
      <c r="B170" s="179" t="s">
        <v>94</v>
      </c>
      <c r="C170" s="179" t="s">
        <v>60</v>
      </c>
      <c r="D170" s="183" t="s">
        <v>522</v>
      </c>
      <c r="E170" s="179" t="s">
        <v>436</v>
      </c>
      <c r="F170" s="180">
        <f>F171+F172+F173+F174+F175</f>
        <v>323000</v>
      </c>
      <c r="G170" s="222"/>
      <c r="H170" s="180"/>
      <c r="I170" s="180"/>
      <c r="J170" s="180"/>
      <c r="K170" s="180">
        <f t="shared" ref="K170:L170" si="58">K171+K172+K173+K174+K175</f>
        <v>223000</v>
      </c>
      <c r="L170" s="180">
        <f t="shared" si="58"/>
        <v>213000</v>
      </c>
    </row>
    <row r="171" spans="1:12" ht="15" hidden="1" x14ac:dyDescent="0.25">
      <c r="A171" s="181" t="s">
        <v>438</v>
      </c>
      <c r="B171" s="179" t="s">
        <v>94</v>
      </c>
      <c r="C171" s="179" t="s">
        <v>60</v>
      </c>
      <c r="D171" s="183" t="s">
        <v>522</v>
      </c>
      <c r="E171" s="179" t="s">
        <v>436</v>
      </c>
      <c r="F171" s="180">
        <v>150000</v>
      </c>
      <c r="G171" s="222"/>
      <c r="H171" s="180"/>
      <c r="I171" s="180"/>
      <c r="J171" s="180"/>
      <c r="K171" s="180">
        <v>150000</v>
      </c>
      <c r="L171" s="180">
        <v>150000</v>
      </c>
    </row>
    <row r="172" spans="1:12" ht="15" hidden="1" x14ac:dyDescent="0.25">
      <c r="A172" s="181" t="s">
        <v>442</v>
      </c>
      <c r="B172" s="179" t="s">
        <v>94</v>
      </c>
      <c r="C172" s="179" t="s">
        <v>60</v>
      </c>
      <c r="D172" s="183" t="s">
        <v>522</v>
      </c>
      <c r="E172" s="179" t="s">
        <v>436</v>
      </c>
      <c r="F172" s="180">
        <v>70000</v>
      </c>
      <c r="G172" s="222"/>
      <c r="H172" s="180"/>
      <c r="I172" s="180"/>
      <c r="J172" s="180"/>
      <c r="K172" s="180">
        <v>40000</v>
      </c>
      <c r="L172" s="180">
        <v>30000</v>
      </c>
    </row>
    <row r="173" spans="1:12" ht="15" hidden="1" x14ac:dyDescent="0.25">
      <c r="A173" s="185" t="s">
        <v>443</v>
      </c>
      <c r="B173" s="179" t="s">
        <v>94</v>
      </c>
      <c r="C173" s="179" t="s">
        <v>60</v>
      </c>
      <c r="D173" s="183" t="s">
        <v>522</v>
      </c>
      <c r="E173" s="179" t="s">
        <v>436</v>
      </c>
      <c r="F173" s="180">
        <v>2000</v>
      </c>
      <c r="G173" s="222"/>
      <c r="H173" s="180"/>
      <c r="I173" s="180"/>
      <c r="J173" s="180"/>
      <c r="K173" s="180">
        <v>2000</v>
      </c>
      <c r="L173" s="180">
        <v>2000</v>
      </c>
    </row>
    <row r="174" spans="1:12" ht="15" hidden="1" x14ac:dyDescent="0.25">
      <c r="A174" s="186" t="s">
        <v>445</v>
      </c>
      <c r="B174" s="179" t="s">
        <v>94</v>
      </c>
      <c r="C174" s="179" t="s">
        <v>60</v>
      </c>
      <c r="D174" s="183" t="s">
        <v>522</v>
      </c>
      <c r="E174" s="183" t="s">
        <v>436</v>
      </c>
      <c r="F174" s="180">
        <v>100000</v>
      </c>
      <c r="G174" s="222"/>
      <c r="H174" s="180"/>
      <c r="I174" s="180"/>
      <c r="J174" s="180"/>
      <c r="K174" s="180">
        <v>30000</v>
      </c>
      <c r="L174" s="180">
        <v>30000</v>
      </c>
    </row>
    <row r="175" spans="1:12" ht="26.25" hidden="1" x14ac:dyDescent="0.25">
      <c r="A175" s="186" t="s">
        <v>446</v>
      </c>
      <c r="B175" s="179" t="s">
        <v>94</v>
      </c>
      <c r="C175" s="179" t="s">
        <v>60</v>
      </c>
      <c r="D175" s="183" t="s">
        <v>522</v>
      </c>
      <c r="E175" s="183" t="s">
        <v>436</v>
      </c>
      <c r="F175" s="180">
        <v>1000</v>
      </c>
      <c r="G175" s="222"/>
      <c r="H175" s="180"/>
      <c r="I175" s="180"/>
      <c r="J175" s="180"/>
      <c r="K175" s="180">
        <v>1000</v>
      </c>
      <c r="L175" s="180">
        <v>1000</v>
      </c>
    </row>
    <row r="176" spans="1:12" ht="15" x14ac:dyDescent="0.25">
      <c r="A176" s="185" t="s">
        <v>256</v>
      </c>
      <c r="B176" s="179" t="s">
        <v>94</v>
      </c>
      <c r="C176" s="179" t="s">
        <v>60</v>
      </c>
      <c r="D176" s="179" t="s">
        <v>676</v>
      </c>
      <c r="E176" s="179" t="s">
        <v>449</v>
      </c>
      <c r="F176" s="180">
        <f>F177</f>
        <v>800</v>
      </c>
      <c r="G176" s="222"/>
      <c r="H176" s="180"/>
      <c r="I176" s="180"/>
      <c r="J176" s="180"/>
      <c r="K176" s="180">
        <f t="shared" ref="K176:L176" si="59">K177</f>
        <v>800</v>
      </c>
      <c r="L176" s="180">
        <f t="shared" si="59"/>
        <v>800</v>
      </c>
    </row>
    <row r="177" spans="1:12" ht="15" x14ac:dyDescent="0.25">
      <c r="A177" s="181" t="s">
        <v>455</v>
      </c>
      <c r="B177" s="179" t="s">
        <v>94</v>
      </c>
      <c r="C177" s="179" t="s">
        <v>60</v>
      </c>
      <c r="D177" s="179" t="s">
        <v>676</v>
      </c>
      <c r="E177" s="183" t="s">
        <v>456</v>
      </c>
      <c r="F177" s="180">
        <f>F178+F179+F180</f>
        <v>800</v>
      </c>
      <c r="G177" s="222"/>
      <c r="H177" s="180"/>
      <c r="I177" s="180"/>
      <c r="J177" s="180"/>
      <c r="K177" s="180">
        <f t="shared" ref="K177:L177" si="60">K178+K179+K180</f>
        <v>800</v>
      </c>
      <c r="L177" s="180">
        <f t="shared" si="60"/>
        <v>800</v>
      </c>
    </row>
    <row r="178" spans="1:12" ht="26.25" hidden="1" x14ac:dyDescent="0.25">
      <c r="A178" s="186" t="s">
        <v>457</v>
      </c>
      <c r="B178" s="173" t="s">
        <v>94</v>
      </c>
      <c r="C178" s="179" t="s">
        <v>60</v>
      </c>
      <c r="D178" s="179" t="s">
        <v>676</v>
      </c>
      <c r="E178" s="179" t="s">
        <v>456</v>
      </c>
      <c r="F178" s="180">
        <v>200</v>
      </c>
      <c r="G178" s="222"/>
      <c r="H178" s="180"/>
      <c r="I178" s="180"/>
      <c r="J178" s="180"/>
      <c r="K178" s="180">
        <v>200</v>
      </c>
      <c r="L178" s="180">
        <v>200</v>
      </c>
    </row>
    <row r="179" spans="1:12" ht="26.25" hidden="1" x14ac:dyDescent="0.25">
      <c r="A179" s="188" t="s">
        <v>458</v>
      </c>
      <c r="B179" s="173" t="s">
        <v>94</v>
      </c>
      <c r="C179" s="179" t="s">
        <v>60</v>
      </c>
      <c r="D179" s="179" t="s">
        <v>676</v>
      </c>
      <c r="E179" s="179" t="s">
        <v>456</v>
      </c>
      <c r="F179" s="180">
        <v>400</v>
      </c>
      <c r="G179" s="222"/>
      <c r="H179" s="180"/>
      <c r="I179" s="180"/>
      <c r="J179" s="180"/>
      <c r="K179" s="180">
        <v>400</v>
      </c>
      <c r="L179" s="180">
        <v>400</v>
      </c>
    </row>
    <row r="180" spans="1:12" ht="15" hidden="1" x14ac:dyDescent="0.25">
      <c r="A180" s="181" t="s">
        <v>459</v>
      </c>
      <c r="B180" s="173" t="s">
        <v>94</v>
      </c>
      <c r="C180" s="179" t="s">
        <v>60</v>
      </c>
      <c r="D180" s="179" t="s">
        <v>676</v>
      </c>
      <c r="E180" s="179" t="s">
        <v>456</v>
      </c>
      <c r="F180" s="180">
        <v>200</v>
      </c>
      <c r="G180" s="222"/>
      <c r="H180" s="180"/>
      <c r="I180" s="180"/>
      <c r="J180" s="180"/>
      <c r="K180" s="180">
        <v>200</v>
      </c>
      <c r="L180" s="180">
        <v>200</v>
      </c>
    </row>
    <row r="181" spans="1:12" ht="15" x14ac:dyDescent="0.25">
      <c r="A181" s="177" t="s">
        <v>510</v>
      </c>
      <c r="B181" s="173" t="s">
        <v>94</v>
      </c>
      <c r="C181" s="173" t="s">
        <v>60</v>
      </c>
      <c r="D181" s="173" t="s">
        <v>511</v>
      </c>
      <c r="E181" s="173"/>
      <c r="F181" s="176">
        <f>F182</f>
        <v>102000</v>
      </c>
      <c r="G181" s="227"/>
      <c r="H181" s="176">
        <f>H190+H192</f>
        <v>0</v>
      </c>
      <c r="I181" s="176">
        <f>I190+I192</f>
        <v>0</v>
      </c>
      <c r="J181" s="176">
        <f>J190+J192</f>
        <v>0</v>
      </c>
      <c r="K181" s="176">
        <f t="shared" ref="K181:L185" si="61">K182</f>
        <v>63000</v>
      </c>
      <c r="L181" s="176">
        <f t="shared" si="61"/>
        <v>33000</v>
      </c>
    </row>
    <row r="182" spans="1:12" ht="25.5" x14ac:dyDescent="0.25">
      <c r="A182" s="178" t="s">
        <v>523</v>
      </c>
      <c r="B182" s="179" t="s">
        <v>94</v>
      </c>
      <c r="C182" s="179" t="s">
        <v>60</v>
      </c>
      <c r="D182" s="179" t="s">
        <v>524</v>
      </c>
      <c r="E182" s="179"/>
      <c r="F182" s="180">
        <f>F183</f>
        <v>102000</v>
      </c>
      <c r="G182" s="222"/>
      <c r="H182" s="180"/>
      <c r="I182" s="180"/>
      <c r="J182" s="180"/>
      <c r="K182" s="180">
        <f t="shared" si="61"/>
        <v>63000</v>
      </c>
      <c r="L182" s="180">
        <f t="shared" si="61"/>
        <v>33000</v>
      </c>
    </row>
    <row r="183" spans="1:12" ht="63.75" x14ac:dyDescent="0.25">
      <c r="A183" s="193" t="s">
        <v>675</v>
      </c>
      <c r="B183" s="179" t="s">
        <v>94</v>
      </c>
      <c r="C183" s="179" t="s">
        <v>60</v>
      </c>
      <c r="D183" s="179" t="s">
        <v>525</v>
      </c>
      <c r="E183" s="179"/>
      <c r="F183" s="180">
        <f>F184</f>
        <v>102000</v>
      </c>
      <c r="G183" s="222"/>
      <c r="H183" s="180"/>
      <c r="I183" s="180"/>
      <c r="J183" s="180"/>
      <c r="K183" s="180">
        <f t="shared" si="61"/>
        <v>63000</v>
      </c>
      <c r="L183" s="180">
        <f t="shared" si="61"/>
        <v>33000</v>
      </c>
    </row>
    <row r="184" spans="1:12" ht="25.5" x14ac:dyDescent="0.25">
      <c r="A184" s="191" t="s">
        <v>478</v>
      </c>
      <c r="B184" s="179" t="s">
        <v>94</v>
      </c>
      <c r="C184" s="179" t="s">
        <v>60</v>
      </c>
      <c r="D184" s="179" t="s">
        <v>525</v>
      </c>
      <c r="E184" s="179" t="s">
        <v>244</v>
      </c>
      <c r="F184" s="180">
        <f>F185</f>
        <v>102000</v>
      </c>
      <c r="G184" s="222"/>
      <c r="H184" s="180"/>
      <c r="I184" s="180"/>
      <c r="J184" s="180"/>
      <c r="K184" s="180">
        <f t="shared" si="61"/>
        <v>63000</v>
      </c>
      <c r="L184" s="180">
        <f t="shared" si="61"/>
        <v>33000</v>
      </c>
    </row>
    <row r="185" spans="1:12" ht="25.5" hidden="1" x14ac:dyDescent="0.25">
      <c r="A185" s="191" t="s">
        <v>479</v>
      </c>
      <c r="B185" s="179" t="s">
        <v>94</v>
      </c>
      <c r="C185" s="179" t="s">
        <v>60</v>
      </c>
      <c r="D185" s="179" t="s">
        <v>525</v>
      </c>
      <c r="E185" s="179" t="s">
        <v>480</v>
      </c>
      <c r="F185" s="180">
        <f>F186</f>
        <v>102000</v>
      </c>
      <c r="G185" s="222"/>
      <c r="H185" s="180"/>
      <c r="I185" s="180"/>
      <c r="J185" s="180"/>
      <c r="K185" s="180">
        <f t="shared" si="61"/>
        <v>63000</v>
      </c>
      <c r="L185" s="180">
        <f t="shared" si="61"/>
        <v>33000</v>
      </c>
    </row>
    <row r="186" spans="1:12" ht="15" x14ac:dyDescent="0.25">
      <c r="A186" s="182" t="s">
        <v>435</v>
      </c>
      <c r="B186" s="179" t="s">
        <v>94</v>
      </c>
      <c r="C186" s="179" t="s">
        <v>60</v>
      </c>
      <c r="D186" s="179" t="s">
        <v>525</v>
      </c>
      <c r="E186" s="179" t="s">
        <v>436</v>
      </c>
      <c r="F186" s="180">
        <f>F187+F188+F189+F190+F191+F192</f>
        <v>102000</v>
      </c>
      <c r="G186" s="222"/>
      <c r="H186" s="180"/>
      <c r="I186" s="180"/>
      <c r="J186" s="180"/>
      <c r="K186" s="180">
        <f t="shared" ref="K186:L186" si="62">K187+K188+K189+K190+K191+K192</f>
        <v>63000</v>
      </c>
      <c r="L186" s="180">
        <f t="shared" si="62"/>
        <v>33000</v>
      </c>
    </row>
    <row r="187" spans="1:12" ht="15" hidden="1" x14ac:dyDescent="0.25">
      <c r="A187" s="181" t="s">
        <v>440</v>
      </c>
      <c r="B187" s="173" t="s">
        <v>94</v>
      </c>
      <c r="C187" s="179" t="s">
        <v>60</v>
      </c>
      <c r="D187" s="179" t="s">
        <v>525</v>
      </c>
      <c r="E187" s="179" t="s">
        <v>436</v>
      </c>
      <c r="F187" s="180">
        <v>20000</v>
      </c>
      <c r="G187" s="227"/>
      <c r="H187" s="176"/>
      <c r="I187" s="176"/>
      <c r="J187" s="176"/>
      <c r="K187" s="180">
        <v>10000</v>
      </c>
      <c r="L187" s="180">
        <v>10000</v>
      </c>
    </row>
    <row r="188" spans="1:12" ht="15" hidden="1" x14ac:dyDescent="0.25">
      <c r="A188" s="181" t="s">
        <v>493</v>
      </c>
      <c r="B188" s="173" t="s">
        <v>94</v>
      </c>
      <c r="C188" s="179" t="s">
        <v>60</v>
      </c>
      <c r="D188" s="179" t="s">
        <v>525</v>
      </c>
      <c r="E188" s="179" t="s">
        <v>436</v>
      </c>
      <c r="F188" s="180">
        <v>75000</v>
      </c>
      <c r="G188" s="227"/>
      <c r="H188" s="176"/>
      <c r="I188" s="176"/>
      <c r="J188" s="176"/>
      <c r="K188" s="180">
        <v>50000</v>
      </c>
      <c r="L188" s="180">
        <v>20000</v>
      </c>
    </row>
    <row r="189" spans="1:12" ht="15" hidden="1" x14ac:dyDescent="0.25">
      <c r="A189" s="214" t="s">
        <v>445</v>
      </c>
      <c r="B189" s="173" t="s">
        <v>94</v>
      </c>
      <c r="C189" s="179" t="s">
        <v>60</v>
      </c>
      <c r="D189" s="179" t="s">
        <v>525</v>
      </c>
      <c r="E189" s="179" t="s">
        <v>436</v>
      </c>
      <c r="F189" s="180">
        <v>7000</v>
      </c>
      <c r="G189" s="227"/>
      <c r="H189" s="176"/>
      <c r="I189" s="176"/>
      <c r="J189" s="176"/>
      <c r="K189" s="180">
        <v>3000</v>
      </c>
      <c r="L189" s="180">
        <v>3000</v>
      </c>
    </row>
    <row r="190" spans="1:12" ht="15" hidden="1" x14ac:dyDescent="0.25">
      <c r="A190" s="186" t="s">
        <v>445</v>
      </c>
      <c r="B190" s="173" t="s">
        <v>94</v>
      </c>
      <c r="C190" s="179" t="s">
        <v>60</v>
      </c>
      <c r="D190" s="179" t="s">
        <v>525</v>
      </c>
      <c r="E190" s="179" t="s">
        <v>436</v>
      </c>
      <c r="F190" s="180"/>
      <c r="G190" s="222"/>
      <c r="H190" s="180"/>
      <c r="I190" s="180"/>
      <c r="J190" s="180"/>
      <c r="K190" s="180"/>
      <c r="L190" s="180"/>
    </row>
    <row r="191" spans="1:12" ht="26.25" hidden="1" x14ac:dyDescent="0.25">
      <c r="A191" s="186" t="s">
        <v>447</v>
      </c>
      <c r="B191" s="173" t="s">
        <v>94</v>
      </c>
      <c r="C191" s="179" t="s">
        <v>60</v>
      </c>
      <c r="D191" s="179" t="s">
        <v>525</v>
      </c>
      <c r="E191" s="179" t="s">
        <v>436</v>
      </c>
      <c r="F191" s="180"/>
      <c r="G191" s="222"/>
      <c r="H191" s="180"/>
      <c r="I191" s="180"/>
      <c r="J191" s="180"/>
      <c r="K191" s="180"/>
      <c r="L191" s="180"/>
    </row>
    <row r="192" spans="1:12" ht="15" hidden="1" x14ac:dyDescent="0.25">
      <c r="A192" s="181" t="s">
        <v>533</v>
      </c>
      <c r="B192" s="173" t="s">
        <v>94</v>
      </c>
      <c r="C192" s="179" t="s">
        <v>60</v>
      </c>
      <c r="D192" s="179" t="s">
        <v>525</v>
      </c>
      <c r="E192" s="179" t="s">
        <v>436</v>
      </c>
      <c r="F192" s="180"/>
      <c r="G192" s="222"/>
      <c r="H192" s="180"/>
      <c r="I192" s="180"/>
      <c r="J192" s="180"/>
      <c r="K192" s="180"/>
      <c r="L192" s="180"/>
    </row>
    <row r="193" spans="1:12" ht="26.25" hidden="1" x14ac:dyDescent="0.25">
      <c r="A193" s="197" t="s">
        <v>526</v>
      </c>
      <c r="B193" s="173" t="s">
        <v>94</v>
      </c>
      <c r="C193" s="173" t="s">
        <v>60</v>
      </c>
      <c r="D193" s="198" t="s">
        <v>527</v>
      </c>
      <c r="E193" s="179"/>
      <c r="F193" s="176">
        <f t="shared" ref="F193:F199" si="63">F194</f>
        <v>0</v>
      </c>
      <c r="G193" s="227"/>
      <c r="H193" s="176"/>
      <c r="I193" s="176"/>
      <c r="J193" s="176"/>
      <c r="K193" s="176">
        <f t="shared" ref="K193:L199" si="64">K194</f>
        <v>0</v>
      </c>
      <c r="L193" s="176">
        <f t="shared" si="64"/>
        <v>0</v>
      </c>
    </row>
    <row r="194" spans="1:12" ht="26.25" hidden="1" x14ac:dyDescent="0.25">
      <c r="A194" s="197" t="s">
        <v>392</v>
      </c>
      <c r="B194" s="173" t="s">
        <v>94</v>
      </c>
      <c r="C194" s="173" t="s">
        <v>60</v>
      </c>
      <c r="D194" s="198" t="s">
        <v>528</v>
      </c>
      <c r="E194" s="179"/>
      <c r="F194" s="176">
        <f t="shared" si="63"/>
        <v>0</v>
      </c>
      <c r="G194" s="227"/>
      <c r="H194" s="176"/>
      <c r="I194" s="176"/>
      <c r="J194" s="176"/>
      <c r="K194" s="176">
        <f t="shared" si="64"/>
        <v>0</v>
      </c>
      <c r="L194" s="176">
        <f t="shared" si="64"/>
        <v>0</v>
      </c>
    </row>
    <row r="195" spans="1:12" ht="26.25" hidden="1" x14ac:dyDescent="0.25">
      <c r="A195" s="197" t="s">
        <v>529</v>
      </c>
      <c r="B195" s="173" t="s">
        <v>94</v>
      </c>
      <c r="C195" s="173" t="s">
        <v>60</v>
      </c>
      <c r="D195" s="198" t="s">
        <v>530</v>
      </c>
      <c r="E195" s="179"/>
      <c r="F195" s="176">
        <f t="shared" si="63"/>
        <v>0</v>
      </c>
      <c r="G195" s="227"/>
      <c r="H195" s="176"/>
      <c r="I195" s="176"/>
      <c r="J195" s="176"/>
      <c r="K195" s="176">
        <f t="shared" si="64"/>
        <v>0</v>
      </c>
      <c r="L195" s="176">
        <f t="shared" si="64"/>
        <v>0</v>
      </c>
    </row>
    <row r="196" spans="1:12" ht="25.5" hidden="1" x14ac:dyDescent="0.25">
      <c r="A196" s="175" t="s">
        <v>531</v>
      </c>
      <c r="B196" s="173" t="s">
        <v>94</v>
      </c>
      <c r="C196" s="173" t="s">
        <v>60</v>
      </c>
      <c r="D196" s="198" t="s">
        <v>532</v>
      </c>
      <c r="E196" s="173"/>
      <c r="F196" s="176">
        <f t="shared" si="63"/>
        <v>0</v>
      </c>
      <c r="G196" s="220"/>
      <c r="H196" s="180"/>
      <c r="I196" s="180"/>
      <c r="J196" s="180"/>
      <c r="K196" s="176">
        <f t="shared" si="64"/>
        <v>0</v>
      </c>
      <c r="L196" s="176">
        <f t="shared" si="64"/>
        <v>0</v>
      </c>
    </row>
    <row r="197" spans="1:12" ht="25.5" hidden="1" x14ac:dyDescent="0.25">
      <c r="A197" s="191" t="s">
        <v>478</v>
      </c>
      <c r="B197" s="173" t="s">
        <v>94</v>
      </c>
      <c r="C197" s="179" t="s">
        <v>60</v>
      </c>
      <c r="D197" s="179" t="s">
        <v>532</v>
      </c>
      <c r="E197" s="179" t="s">
        <v>244</v>
      </c>
      <c r="F197" s="180">
        <f t="shared" si="63"/>
        <v>0</v>
      </c>
      <c r="G197" s="220"/>
      <c r="H197" s="180"/>
      <c r="I197" s="180"/>
      <c r="J197" s="180"/>
      <c r="K197" s="180">
        <f t="shared" si="64"/>
        <v>0</v>
      </c>
      <c r="L197" s="180">
        <f t="shared" si="64"/>
        <v>0</v>
      </c>
    </row>
    <row r="198" spans="1:12" ht="25.5" hidden="1" x14ac:dyDescent="0.25">
      <c r="A198" s="191" t="s">
        <v>479</v>
      </c>
      <c r="B198" s="173" t="s">
        <v>94</v>
      </c>
      <c r="C198" s="179" t="s">
        <v>60</v>
      </c>
      <c r="D198" s="179" t="s">
        <v>532</v>
      </c>
      <c r="E198" s="179" t="s">
        <v>480</v>
      </c>
      <c r="F198" s="180">
        <f t="shared" si="63"/>
        <v>0</v>
      </c>
      <c r="G198" s="220"/>
      <c r="H198" s="180"/>
      <c r="I198" s="180"/>
      <c r="J198" s="180"/>
      <c r="K198" s="180">
        <f t="shared" si="64"/>
        <v>0</v>
      </c>
      <c r="L198" s="180">
        <f t="shared" si="64"/>
        <v>0</v>
      </c>
    </row>
    <row r="199" spans="1:12" ht="15" hidden="1" x14ac:dyDescent="0.25">
      <c r="A199" s="182" t="s">
        <v>435</v>
      </c>
      <c r="B199" s="173" t="s">
        <v>94</v>
      </c>
      <c r="C199" s="179" t="s">
        <v>60</v>
      </c>
      <c r="D199" s="179" t="s">
        <v>532</v>
      </c>
      <c r="E199" s="179" t="s">
        <v>436</v>
      </c>
      <c r="F199" s="180">
        <f t="shared" si="63"/>
        <v>0</v>
      </c>
      <c r="G199" s="220"/>
      <c r="H199" s="180"/>
      <c r="I199" s="180"/>
      <c r="J199" s="180"/>
      <c r="K199" s="180">
        <f t="shared" si="64"/>
        <v>0</v>
      </c>
      <c r="L199" s="180">
        <f t="shared" si="64"/>
        <v>0</v>
      </c>
    </row>
    <row r="200" spans="1:12" ht="15" hidden="1" x14ac:dyDescent="0.25">
      <c r="A200" s="181" t="s">
        <v>533</v>
      </c>
      <c r="B200" s="173" t="s">
        <v>94</v>
      </c>
      <c r="C200" s="179" t="s">
        <v>60</v>
      </c>
      <c r="D200" s="179" t="s">
        <v>532</v>
      </c>
      <c r="E200" s="179" t="s">
        <v>436</v>
      </c>
      <c r="F200" s="180"/>
      <c r="G200" s="220"/>
      <c r="H200" s="180"/>
      <c r="I200" s="180"/>
      <c r="J200" s="180"/>
      <c r="K200" s="180"/>
      <c r="L200" s="180"/>
    </row>
    <row r="201" spans="1:12" ht="26.25" x14ac:dyDescent="0.25">
      <c r="A201" s="197" t="s">
        <v>526</v>
      </c>
      <c r="B201" s="173" t="s">
        <v>94</v>
      </c>
      <c r="C201" s="173" t="s">
        <v>60</v>
      </c>
      <c r="D201" s="198" t="s">
        <v>527</v>
      </c>
      <c r="E201" s="179"/>
      <c r="F201" s="176">
        <f t="shared" ref="F201:F206" si="65">F202</f>
        <v>44400</v>
      </c>
      <c r="G201" s="227"/>
      <c r="H201" s="176"/>
      <c r="I201" s="176"/>
      <c r="J201" s="176"/>
      <c r="K201" s="176">
        <f t="shared" ref="K201:L207" si="66">K202</f>
        <v>1286100</v>
      </c>
      <c r="L201" s="176">
        <f t="shared" si="66"/>
        <v>1348000</v>
      </c>
    </row>
    <row r="202" spans="1:12" ht="26.25" x14ac:dyDescent="0.25">
      <c r="A202" s="197" t="s">
        <v>392</v>
      </c>
      <c r="B202" s="173" t="s">
        <v>94</v>
      </c>
      <c r="C202" s="173" t="s">
        <v>60</v>
      </c>
      <c r="D202" s="198" t="s">
        <v>528</v>
      </c>
      <c r="E202" s="179"/>
      <c r="F202" s="176">
        <f t="shared" si="65"/>
        <v>44400</v>
      </c>
      <c r="G202" s="227"/>
      <c r="H202" s="176"/>
      <c r="I202" s="176"/>
      <c r="J202" s="176"/>
      <c r="K202" s="176">
        <f t="shared" si="66"/>
        <v>1286100</v>
      </c>
      <c r="L202" s="176">
        <f t="shared" si="66"/>
        <v>1348000</v>
      </c>
    </row>
    <row r="203" spans="1:12" ht="26.25" x14ac:dyDescent="0.25">
      <c r="A203" s="204" t="s">
        <v>529</v>
      </c>
      <c r="B203" s="179" t="s">
        <v>94</v>
      </c>
      <c r="C203" s="179" t="s">
        <v>60</v>
      </c>
      <c r="D203" s="207" t="s">
        <v>530</v>
      </c>
      <c r="E203" s="179"/>
      <c r="F203" s="180">
        <f t="shared" si="65"/>
        <v>44400</v>
      </c>
      <c r="G203" s="222"/>
      <c r="H203" s="180"/>
      <c r="I203" s="180"/>
      <c r="J203" s="180"/>
      <c r="K203" s="180">
        <f t="shared" si="66"/>
        <v>1286100</v>
      </c>
      <c r="L203" s="180">
        <f t="shared" si="66"/>
        <v>1348000</v>
      </c>
    </row>
    <row r="204" spans="1:12" ht="15" x14ac:dyDescent="0.25">
      <c r="A204" s="181" t="s">
        <v>531</v>
      </c>
      <c r="B204" s="179" t="s">
        <v>94</v>
      </c>
      <c r="C204" s="179" t="s">
        <v>60</v>
      </c>
      <c r="D204" s="207" t="s">
        <v>532</v>
      </c>
      <c r="E204" s="179"/>
      <c r="F204" s="180">
        <f t="shared" si="65"/>
        <v>44400</v>
      </c>
      <c r="G204" s="222"/>
      <c r="H204" s="180"/>
      <c r="I204" s="180"/>
      <c r="J204" s="180"/>
      <c r="K204" s="180">
        <f t="shared" si="66"/>
        <v>1286100</v>
      </c>
      <c r="L204" s="180">
        <f t="shared" si="66"/>
        <v>1348000</v>
      </c>
    </row>
    <row r="205" spans="1:12" ht="25.5" x14ac:dyDescent="0.25">
      <c r="A205" s="191" t="s">
        <v>478</v>
      </c>
      <c r="B205" s="179" t="s">
        <v>94</v>
      </c>
      <c r="C205" s="179" t="s">
        <v>60</v>
      </c>
      <c r="D205" s="207" t="s">
        <v>532</v>
      </c>
      <c r="E205" s="179" t="s">
        <v>244</v>
      </c>
      <c r="F205" s="180">
        <f t="shared" si="65"/>
        <v>44400</v>
      </c>
      <c r="G205" s="222"/>
      <c r="H205" s="180"/>
      <c r="I205" s="180"/>
      <c r="J205" s="180"/>
      <c r="K205" s="180">
        <f t="shared" si="66"/>
        <v>1286100</v>
      </c>
      <c r="L205" s="180">
        <f t="shared" si="66"/>
        <v>1348000</v>
      </c>
    </row>
    <row r="206" spans="1:12" ht="25.5" hidden="1" x14ac:dyDescent="0.25">
      <c r="A206" s="191" t="s">
        <v>479</v>
      </c>
      <c r="B206" s="179" t="s">
        <v>94</v>
      </c>
      <c r="C206" s="179" t="s">
        <v>80</v>
      </c>
      <c r="D206" s="207" t="s">
        <v>532</v>
      </c>
      <c r="E206" s="179" t="s">
        <v>480</v>
      </c>
      <c r="F206" s="180">
        <f t="shared" si="65"/>
        <v>44400</v>
      </c>
      <c r="G206" s="222"/>
      <c r="H206" s="180"/>
      <c r="I206" s="180"/>
      <c r="J206" s="180"/>
      <c r="K206" s="180">
        <f t="shared" si="66"/>
        <v>1286100</v>
      </c>
      <c r="L206" s="180">
        <f t="shared" si="66"/>
        <v>1348000</v>
      </c>
    </row>
    <row r="207" spans="1:12" ht="15" x14ac:dyDescent="0.25">
      <c r="A207" s="182" t="s">
        <v>435</v>
      </c>
      <c r="B207" s="179" t="s">
        <v>94</v>
      </c>
      <c r="C207" s="179" t="s">
        <v>60</v>
      </c>
      <c r="D207" s="207" t="s">
        <v>532</v>
      </c>
      <c r="E207" s="179" t="s">
        <v>436</v>
      </c>
      <c r="F207" s="180">
        <v>44400</v>
      </c>
      <c r="G207" s="222"/>
      <c r="H207" s="180"/>
      <c r="I207" s="180"/>
      <c r="J207" s="180"/>
      <c r="K207" s="180">
        <f t="shared" si="66"/>
        <v>1286100</v>
      </c>
      <c r="L207" s="180">
        <f t="shared" si="66"/>
        <v>1348000</v>
      </c>
    </row>
    <row r="208" spans="1:12" ht="15" x14ac:dyDescent="0.25">
      <c r="A208" s="195" t="s">
        <v>61</v>
      </c>
      <c r="B208" s="173" t="s">
        <v>94</v>
      </c>
      <c r="C208" s="173" t="s">
        <v>62</v>
      </c>
      <c r="D208" s="179"/>
      <c r="E208" s="179"/>
      <c r="F208" s="176">
        <f>F209+F271</f>
        <v>1280521.72</v>
      </c>
      <c r="G208" s="222"/>
      <c r="H208" s="176" t="e">
        <f>H209+H241</f>
        <v>#REF!</v>
      </c>
      <c r="I208" s="176">
        <f>I209+I241</f>
        <v>50000</v>
      </c>
      <c r="J208" s="176">
        <f>J209+J241</f>
        <v>0</v>
      </c>
      <c r="K208" s="176">
        <f t="shared" ref="K208:L208" si="67">K209+K271</f>
        <v>1286100</v>
      </c>
      <c r="L208" s="176">
        <f t="shared" si="67"/>
        <v>1348000</v>
      </c>
    </row>
    <row r="209" spans="1:12" ht="15" x14ac:dyDescent="0.25">
      <c r="A209" s="195" t="s">
        <v>63</v>
      </c>
      <c r="B209" s="173" t="s">
        <v>94</v>
      </c>
      <c r="C209" s="173" t="s">
        <v>64</v>
      </c>
      <c r="D209" s="179"/>
      <c r="E209" s="179"/>
      <c r="F209" s="176">
        <f>F210</f>
        <v>1279521.72</v>
      </c>
      <c r="G209" s="222"/>
      <c r="H209" s="176" t="e">
        <f>H211+#REF!</f>
        <v>#REF!</v>
      </c>
      <c r="I209" s="176">
        <f>I217+I230+I240</f>
        <v>50000</v>
      </c>
      <c r="J209" s="176">
        <f>J217+J230+J240</f>
        <v>0</v>
      </c>
      <c r="K209" s="176">
        <f t="shared" ref="K209:L210" si="68">K210</f>
        <v>1285100</v>
      </c>
      <c r="L209" s="176">
        <f t="shared" si="68"/>
        <v>1347000</v>
      </c>
    </row>
    <row r="210" spans="1:12" ht="15" x14ac:dyDescent="0.25">
      <c r="A210" s="195" t="s">
        <v>296</v>
      </c>
      <c r="B210" s="173" t="s">
        <v>94</v>
      </c>
      <c r="C210" s="173" t="s">
        <v>64</v>
      </c>
      <c r="D210" s="173" t="s">
        <v>534</v>
      </c>
      <c r="E210" s="179"/>
      <c r="F210" s="176">
        <f>F211</f>
        <v>1279521.72</v>
      </c>
      <c r="G210" s="222"/>
      <c r="H210" s="176"/>
      <c r="I210" s="176"/>
      <c r="J210" s="176"/>
      <c r="K210" s="176">
        <f t="shared" si="68"/>
        <v>1285100</v>
      </c>
      <c r="L210" s="176">
        <f t="shared" si="68"/>
        <v>1347000</v>
      </c>
    </row>
    <row r="211" spans="1:12" ht="26.25" x14ac:dyDescent="0.25">
      <c r="A211" s="195" t="s">
        <v>298</v>
      </c>
      <c r="B211" s="173" t="s">
        <v>94</v>
      </c>
      <c r="C211" s="173" t="s">
        <v>64</v>
      </c>
      <c r="D211" s="173" t="s">
        <v>535</v>
      </c>
      <c r="E211" s="173"/>
      <c r="F211" s="176">
        <f>F212+F218+F224+F253</f>
        <v>1279521.72</v>
      </c>
      <c r="G211" s="227"/>
      <c r="H211" s="176">
        <f>H240</f>
        <v>704300</v>
      </c>
      <c r="I211" s="176">
        <f>I217</f>
        <v>0</v>
      </c>
      <c r="J211" s="176">
        <f>J217</f>
        <v>0</v>
      </c>
      <c r="K211" s="176">
        <f t="shared" ref="K211:L211" si="69">K212+K218+K224+K253</f>
        <v>1285100</v>
      </c>
      <c r="L211" s="176">
        <f t="shared" si="69"/>
        <v>1347000</v>
      </c>
    </row>
    <row r="212" spans="1:12" ht="15" x14ac:dyDescent="0.25">
      <c r="A212" s="192" t="s">
        <v>536</v>
      </c>
      <c r="B212" s="179" t="s">
        <v>94</v>
      </c>
      <c r="C212" s="179" t="s">
        <v>64</v>
      </c>
      <c r="D212" s="179" t="s">
        <v>537</v>
      </c>
      <c r="E212" s="179"/>
      <c r="F212" s="180">
        <f>F213</f>
        <v>434121.72</v>
      </c>
      <c r="G212" s="222"/>
      <c r="H212" s="180"/>
      <c r="I212" s="180"/>
      <c r="J212" s="180"/>
      <c r="K212" s="180">
        <f t="shared" ref="K212:L216" si="70">K213</f>
        <v>576300</v>
      </c>
      <c r="L212" s="180">
        <f t="shared" si="70"/>
        <v>539200</v>
      </c>
    </row>
    <row r="213" spans="1:12" ht="63.75" x14ac:dyDescent="0.25">
      <c r="A213" s="193" t="s">
        <v>675</v>
      </c>
      <c r="B213" s="179" t="s">
        <v>94</v>
      </c>
      <c r="C213" s="179" t="s">
        <v>64</v>
      </c>
      <c r="D213" s="179" t="s">
        <v>538</v>
      </c>
      <c r="E213" s="179"/>
      <c r="F213" s="180">
        <f>F214</f>
        <v>434121.72</v>
      </c>
      <c r="G213" s="222"/>
      <c r="H213" s="180"/>
      <c r="I213" s="180"/>
      <c r="J213" s="180"/>
      <c r="K213" s="180">
        <f t="shared" si="70"/>
        <v>576300</v>
      </c>
      <c r="L213" s="180">
        <f t="shared" si="70"/>
        <v>539200</v>
      </c>
    </row>
    <row r="214" spans="1:12" ht="25.5" x14ac:dyDescent="0.25">
      <c r="A214" s="191" t="s">
        <v>478</v>
      </c>
      <c r="B214" s="179" t="s">
        <v>94</v>
      </c>
      <c r="C214" s="179" t="s">
        <v>64</v>
      </c>
      <c r="D214" s="179" t="s">
        <v>538</v>
      </c>
      <c r="E214" s="179" t="s">
        <v>244</v>
      </c>
      <c r="F214" s="180">
        <f>F215</f>
        <v>434121.72</v>
      </c>
      <c r="G214" s="222"/>
      <c r="H214" s="180"/>
      <c r="I214" s="180"/>
      <c r="J214" s="180"/>
      <c r="K214" s="180">
        <f t="shared" si="70"/>
        <v>576300</v>
      </c>
      <c r="L214" s="180">
        <f t="shared" si="70"/>
        <v>539200</v>
      </c>
    </row>
    <row r="215" spans="1:12" ht="25.5" hidden="1" x14ac:dyDescent="0.25">
      <c r="A215" s="191" t="s">
        <v>479</v>
      </c>
      <c r="B215" s="179" t="s">
        <v>94</v>
      </c>
      <c r="C215" s="179" t="s">
        <v>64</v>
      </c>
      <c r="D215" s="179" t="s">
        <v>538</v>
      </c>
      <c r="E215" s="179" t="s">
        <v>480</v>
      </c>
      <c r="F215" s="180">
        <f>F216</f>
        <v>434121.72</v>
      </c>
      <c r="G215" s="222"/>
      <c r="H215" s="180"/>
      <c r="I215" s="180"/>
      <c r="J215" s="180"/>
      <c r="K215" s="180">
        <f t="shared" si="70"/>
        <v>576300</v>
      </c>
      <c r="L215" s="180">
        <f t="shared" si="70"/>
        <v>539200</v>
      </c>
    </row>
    <row r="216" spans="1:12" ht="15" x14ac:dyDescent="0.25">
      <c r="A216" s="182" t="s">
        <v>435</v>
      </c>
      <c r="B216" s="179" t="s">
        <v>94</v>
      </c>
      <c r="C216" s="179" t="s">
        <v>64</v>
      </c>
      <c r="D216" s="179" t="s">
        <v>538</v>
      </c>
      <c r="E216" s="179" t="s">
        <v>436</v>
      </c>
      <c r="F216" s="180">
        <v>434121.72</v>
      </c>
      <c r="G216" s="222"/>
      <c r="H216" s="180"/>
      <c r="I216" s="180"/>
      <c r="J216" s="180"/>
      <c r="K216" s="180">
        <f t="shared" si="70"/>
        <v>576300</v>
      </c>
      <c r="L216" s="180">
        <f t="shared" si="70"/>
        <v>539200</v>
      </c>
    </row>
    <row r="217" spans="1:12" ht="15" hidden="1" x14ac:dyDescent="0.25">
      <c r="A217" s="181" t="s">
        <v>440</v>
      </c>
      <c r="B217" s="179" t="s">
        <v>94</v>
      </c>
      <c r="C217" s="179" t="s">
        <v>64</v>
      </c>
      <c r="D217" s="179" t="s">
        <v>538</v>
      </c>
      <c r="E217" s="179" t="s">
        <v>436</v>
      </c>
      <c r="F217" s="180">
        <v>577300</v>
      </c>
      <c r="G217" s="222"/>
      <c r="H217" s="180"/>
      <c r="I217" s="180"/>
      <c r="J217" s="180"/>
      <c r="K217" s="180">
        <v>576300</v>
      </c>
      <c r="L217" s="180">
        <v>539200</v>
      </c>
    </row>
    <row r="218" spans="1:12" ht="15" x14ac:dyDescent="0.25">
      <c r="A218" s="196" t="s">
        <v>539</v>
      </c>
      <c r="B218" s="179" t="s">
        <v>94</v>
      </c>
      <c r="C218" s="179" t="s">
        <v>64</v>
      </c>
      <c r="D218" s="179" t="s">
        <v>540</v>
      </c>
      <c r="E218" s="179"/>
      <c r="F218" s="180">
        <f>F219</f>
        <v>270000</v>
      </c>
      <c r="G218" s="222"/>
      <c r="H218" s="180"/>
      <c r="I218" s="180"/>
      <c r="J218" s="180"/>
      <c r="K218" s="180">
        <f t="shared" ref="K218:L222" si="71">K219</f>
        <v>110000</v>
      </c>
      <c r="L218" s="180">
        <f t="shared" si="71"/>
        <v>199000</v>
      </c>
    </row>
    <row r="219" spans="1:12" ht="63.75" x14ac:dyDescent="0.25">
      <c r="A219" s="193" t="s">
        <v>675</v>
      </c>
      <c r="B219" s="179" t="s">
        <v>94</v>
      </c>
      <c r="C219" s="179" t="s">
        <v>64</v>
      </c>
      <c r="D219" s="179" t="s">
        <v>541</v>
      </c>
      <c r="E219" s="179"/>
      <c r="F219" s="180">
        <f>F220</f>
        <v>270000</v>
      </c>
      <c r="G219" s="222"/>
      <c r="H219" s="180"/>
      <c r="I219" s="180"/>
      <c r="J219" s="180"/>
      <c r="K219" s="180">
        <f t="shared" si="71"/>
        <v>110000</v>
      </c>
      <c r="L219" s="180">
        <f t="shared" si="71"/>
        <v>199000</v>
      </c>
    </row>
    <row r="220" spans="1:12" ht="25.5" x14ac:dyDescent="0.25">
      <c r="A220" s="191" t="s">
        <v>478</v>
      </c>
      <c r="B220" s="179" t="s">
        <v>94</v>
      </c>
      <c r="C220" s="179" t="s">
        <v>64</v>
      </c>
      <c r="D220" s="179" t="s">
        <v>541</v>
      </c>
      <c r="E220" s="179" t="s">
        <v>244</v>
      </c>
      <c r="F220" s="180">
        <f>F221</f>
        <v>270000</v>
      </c>
      <c r="G220" s="222"/>
      <c r="H220" s="180"/>
      <c r="I220" s="180"/>
      <c r="J220" s="180"/>
      <c r="K220" s="180">
        <f t="shared" si="71"/>
        <v>110000</v>
      </c>
      <c r="L220" s="180">
        <f t="shared" si="71"/>
        <v>199000</v>
      </c>
    </row>
    <row r="221" spans="1:12" ht="25.5" hidden="1" x14ac:dyDescent="0.25">
      <c r="A221" s="191" t="s">
        <v>479</v>
      </c>
      <c r="B221" s="179" t="s">
        <v>94</v>
      </c>
      <c r="C221" s="179" t="s">
        <v>64</v>
      </c>
      <c r="D221" s="179" t="s">
        <v>541</v>
      </c>
      <c r="E221" s="179" t="s">
        <v>480</v>
      </c>
      <c r="F221" s="180">
        <f>F222</f>
        <v>270000</v>
      </c>
      <c r="G221" s="222"/>
      <c r="H221" s="180"/>
      <c r="I221" s="180"/>
      <c r="J221" s="180"/>
      <c r="K221" s="180">
        <f t="shared" si="71"/>
        <v>110000</v>
      </c>
      <c r="L221" s="180">
        <f t="shared" si="71"/>
        <v>199000</v>
      </c>
    </row>
    <row r="222" spans="1:12" ht="15" x14ac:dyDescent="0.25">
      <c r="A222" s="182" t="s">
        <v>435</v>
      </c>
      <c r="B222" s="179" t="s">
        <v>94</v>
      </c>
      <c r="C222" s="179" t="s">
        <v>64</v>
      </c>
      <c r="D222" s="179" t="s">
        <v>541</v>
      </c>
      <c r="E222" s="179" t="s">
        <v>436</v>
      </c>
      <c r="F222" s="180">
        <v>270000</v>
      </c>
      <c r="G222" s="222"/>
      <c r="H222" s="180"/>
      <c r="I222" s="180"/>
      <c r="J222" s="180"/>
      <c r="K222" s="180">
        <f t="shared" si="71"/>
        <v>110000</v>
      </c>
      <c r="L222" s="180">
        <f t="shared" si="71"/>
        <v>199000</v>
      </c>
    </row>
    <row r="223" spans="1:12" ht="15" hidden="1" x14ac:dyDescent="0.25">
      <c r="A223" s="181" t="s">
        <v>493</v>
      </c>
      <c r="B223" s="179" t="s">
        <v>94</v>
      </c>
      <c r="C223" s="179" t="s">
        <v>64</v>
      </c>
      <c r="D223" s="179" t="s">
        <v>541</v>
      </c>
      <c r="E223" s="179" t="s">
        <v>436</v>
      </c>
      <c r="F223" s="180">
        <v>120000</v>
      </c>
      <c r="G223" s="222"/>
      <c r="H223" s="180"/>
      <c r="I223" s="180"/>
      <c r="J223" s="180"/>
      <c r="K223" s="180">
        <v>110000</v>
      </c>
      <c r="L223" s="180">
        <v>199000</v>
      </c>
    </row>
    <row r="224" spans="1:12" ht="26.25" x14ac:dyDescent="0.25">
      <c r="A224" s="192" t="s">
        <v>542</v>
      </c>
      <c r="B224" s="179" t="s">
        <v>94</v>
      </c>
      <c r="C224" s="179" t="s">
        <v>64</v>
      </c>
      <c r="D224" s="179" t="s">
        <v>543</v>
      </c>
      <c r="E224" s="179"/>
      <c r="F224" s="180">
        <f>F225</f>
        <v>575400</v>
      </c>
      <c r="G224" s="222"/>
      <c r="H224" s="180"/>
      <c r="I224" s="180"/>
      <c r="J224" s="180"/>
      <c r="K224" s="180">
        <f t="shared" ref="K224:L227" si="72">K225</f>
        <v>598800</v>
      </c>
      <c r="L224" s="180">
        <f t="shared" si="72"/>
        <v>608800</v>
      </c>
    </row>
    <row r="225" spans="1:12" ht="63.75" x14ac:dyDescent="0.25">
      <c r="A225" s="193" t="s">
        <v>675</v>
      </c>
      <c r="B225" s="179" t="s">
        <v>94</v>
      </c>
      <c r="C225" s="179" t="s">
        <v>64</v>
      </c>
      <c r="D225" s="179" t="s">
        <v>544</v>
      </c>
      <c r="E225" s="179"/>
      <c r="F225" s="180">
        <f>F226</f>
        <v>575400</v>
      </c>
      <c r="G225" s="222"/>
      <c r="H225" s="180"/>
      <c r="I225" s="180"/>
      <c r="J225" s="180"/>
      <c r="K225" s="180">
        <f t="shared" si="72"/>
        <v>598800</v>
      </c>
      <c r="L225" s="180">
        <f t="shared" si="72"/>
        <v>608800</v>
      </c>
    </row>
    <row r="226" spans="1:12" ht="25.5" x14ac:dyDescent="0.25">
      <c r="A226" s="191" t="s">
        <v>478</v>
      </c>
      <c r="B226" s="179" t="s">
        <v>94</v>
      </c>
      <c r="C226" s="179" t="s">
        <v>64</v>
      </c>
      <c r="D226" s="179" t="s">
        <v>544</v>
      </c>
      <c r="E226" s="179" t="s">
        <v>244</v>
      </c>
      <c r="F226" s="180">
        <f>F227</f>
        <v>575400</v>
      </c>
      <c r="G226" s="222"/>
      <c r="H226" s="180"/>
      <c r="I226" s="180"/>
      <c r="J226" s="180"/>
      <c r="K226" s="180">
        <f t="shared" si="72"/>
        <v>598800</v>
      </c>
      <c r="L226" s="180">
        <f t="shared" si="72"/>
        <v>608800</v>
      </c>
    </row>
    <row r="227" spans="1:12" ht="25.5" hidden="1" x14ac:dyDescent="0.25">
      <c r="A227" s="191" t="s">
        <v>479</v>
      </c>
      <c r="B227" s="179" t="s">
        <v>94</v>
      </c>
      <c r="C227" s="179" t="s">
        <v>64</v>
      </c>
      <c r="D227" s="179" t="s">
        <v>544</v>
      </c>
      <c r="E227" s="179" t="s">
        <v>480</v>
      </c>
      <c r="F227" s="180">
        <f>F228</f>
        <v>575400</v>
      </c>
      <c r="G227" s="222"/>
      <c r="H227" s="180"/>
      <c r="I227" s="180"/>
      <c r="J227" s="180"/>
      <c r="K227" s="180">
        <f t="shared" si="72"/>
        <v>598800</v>
      </c>
      <c r="L227" s="180">
        <f t="shared" si="72"/>
        <v>608800</v>
      </c>
    </row>
    <row r="228" spans="1:12" ht="15" x14ac:dyDescent="0.25">
      <c r="A228" s="182" t="s">
        <v>435</v>
      </c>
      <c r="B228" s="179" t="s">
        <v>94</v>
      </c>
      <c r="C228" s="179" t="s">
        <v>64</v>
      </c>
      <c r="D228" s="179" t="s">
        <v>544</v>
      </c>
      <c r="E228" s="179" t="s">
        <v>436</v>
      </c>
      <c r="F228" s="180">
        <f>F229+F230</f>
        <v>575400</v>
      </c>
      <c r="G228" s="222"/>
      <c r="H228" s="180"/>
      <c r="I228" s="180"/>
      <c r="J228" s="180"/>
      <c r="K228" s="180">
        <f t="shared" ref="K228:L228" si="73">K229+K230</f>
        <v>598800</v>
      </c>
      <c r="L228" s="180">
        <f t="shared" si="73"/>
        <v>608800</v>
      </c>
    </row>
    <row r="229" spans="1:12" ht="15" hidden="1" x14ac:dyDescent="0.25">
      <c r="A229" s="181" t="s">
        <v>438</v>
      </c>
      <c r="B229" s="173" t="s">
        <v>94</v>
      </c>
      <c r="C229" s="179" t="s">
        <v>64</v>
      </c>
      <c r="D229" s="173" t="s">
        <v>544</v>
      </c>
      <c r="E229" s="179" t="s">
        <v>436</v>
      </c>
      <c r="F229" s="199">
        <v>276600</v>
      </c>
      <c r="G229" s="230"/>
      <c r="H229" s="199"/>
      <c r="I229" s="199"/>
      <c r="J229" s="199"/>
      <c r="K229" s="199">
        <v>300000</v>
      </c>
      <c r="L229" s="199">
        <v>310000</v>
      </c>
    </row>
    <row r="230" spans="1:12" ht="15" hidden="1" x14ac:dyDescent="0.25">
      <c r="A230" s="181" t="s">
        <v>493</v>
      </c>
      <c r="B230" s="173" t="s">
        <v>94</v>
      </c>
      <c r="C230" s="179" t="s">
        <v>64</v>
      </c>
      <c r="D230" s="173" t="s">
        <v>544</v>
      </c>
      <c r="E230" s="179" t="s">
        <v>436</v>
      </c>
      <c r="F230" s="180">
        <v>298800</v>
      </c>
      <c r="G230" s="222"/>
      <c r="H230" s="180"/>
      <c r="I230" s="180"/>
      <c r="J230" s="180"/>
      <c r="K230" s="180">
        <v>298800</v>
      </c>
      <c r="L230" s="180">
        <v>298800</v>
      </c>
    </row>
    <row r="231" spans="1:12" ht="25.5" hidden="1" x14ac:dyDescent="0.25">
      <c r="A231" s="175" t="s">
        <v>545</v>
      </c>
      <c r="B231" s="173" t="s">
        <v>94</v>
      </c>
      <c r="C231" s="173" t="s">
        <v>64</v>
      </c>
      <c r="D231" s="173" t="s">
        <v>546</v>
      </c>
      <c r="E231" s="173"/>
      <c r="F231" s="176">
        <f>F232+F247</f>
        <v>0</v>
      </c>
      <c r="G231" s="227"/>
      <c r="H231" s="176"/>
      <c r="I231" s="176">
        <v>50000</v>
      </c>
      <c r="J231" s="176">
        <v>0</v>
      </c>
      <c r="K231" s="176">
        <f t="shared" ref="K231:L231" si="74">K232+K247</f>
        <v>0</v>
      </c>
      <c r="L231" s="176">
        <f t="shared" si="74"/>
        <v>0</v>
      </c>
    </row>
    <row r="232" spans="1:12" ht="15" hidden="1" x14ac:dyDescent="0.25">
      <c r="A232" s="195" t="s">
        <v>547</v>
      </c>
      <c r="B232" s="173" t="s">
        <v>94</v>
      </c>
      <c r="C232" s="173" t="s">
        <v>64</v>
      </c>
      <c r="D232" s="173" t="s">
        <v>548</v>
      </c>
      <c r="E232" s="173"/>
      <c r="F232" s="176">
        <f t="shared" ref="F232:F236" si="75">F233</f>
        <v>0</v>
      </c>
      <c r="G232" s="227"/>
      <c r="H232" s="176"/>
      <c r="I232" s="176"/>
      <c r="J232" s="176"/>
      <c r="K232" s="176">
        <f t="shared" ref="K232:L236" si="76">K233</f>
        <v>0</v>
      </c>
      <c r="L232" s="176">
        <f t="shared" si="76"/>
        <v>0</v>
      </c>
    </row>
    <row r="233" spans="1:12" ht="63.75" hidden="1" x14ac:dyDescent="0.25">
      <c r="A233" s="200" t="s">
        <v>484</v>
      </c>
      <c r="B233" s="173" t="s">
        <v>94</v>
      </c>
      <c r="C233" s="173" t="s">
        <v>64</v>
      </c>
      <c r="D233" s="173" t="s">
        <v>549</v>
      </c>
      <c r="E233" s="173"/>
      <c r="F233" s="176">
        <f t="shared" si="75"/>
        <v>0</v>
      </c>
      <c r="G233" s="227"/>
      <c r="H233" s="176"/>
      <c r="I233" s="176"/>
      <c r="J233" s="176"/>
      <c r="K233" s="176">
        <f t="shared" si="76"/>
        <v>0</v>
      </c>
      <c r="L233" s="176">
        <f t="shared" si="76"/>
        <v>0</v>
      </c>
    </row>
    <row r="234" spans="1:12" ht="25.5" hidden="1" x14ac:dyDescent="0.25">
      <c r="A234" s="201" t="s">
        <v>550</v>
      </c>
      <c r="B234" s="173" t="s">
        <v>94</v>
      </c>
      <c r="C234" s="173" t="s">
        <v>64</v>
      </c>
      <c r="D234" s="173" t="s">
        <v>549</v>
      </c>
      <c r="E234" s="173" t="s">
        <v>244</v>
      </c>
      <c r="F234" s="176">
        <f t="shared" si="75"/>
        <v>0</v>
      </c>
      <c r="G234" s="227"/>
      <c r="H234" s="176"/>
      <c r="I234" s="176"/>
      <c r="J234" s="176"/>
      <c r="K234" s="176">
        <f t="shared" si="76"/>
        <v>0</v>
      </c>
      <c r="L234" s="176">
        <f t="shared" si="76"/>
        <v>0</v>
      </c>
    </row>
    <row r="235" spans="1:12" ht="25.5" hidden="1" x14ac:dyDescent="0.25">
      <c r="A235" s="201" t="s">
        <v>479</v>
      </c>
      <c r="B235" s="173" t="s">
        <v>94</v>
      </c>
      <c r="C235" s="173" t="s">
        <v>64</v>
      </c>
      <c r="D235" s="173" t="s">
        <v>549</v>
      </c>
      <c r="E235" s="173" t="s">
        <v>480</v>
      </c>
      <c r="F235" s="176">
        <f t="shared" si="75"/>
        <v>0</v>
      </c>
      <c r="G235" s="227"/>
      <c r="H235" s="176"/>
      <c r="I235" s="176"/>
      <c r="J235" s="176"/>
      <c r="K235" s="176">
        <f t="shared" si="76"/>
        <v>0</v>
      </c>
      <c r="L235" s="176">
        <f t="shared" si="76"/>
        <v>0</v>
      </c>
    </row>
    <row r="236" spans="1:12" ht="15" hidden="1" x14ac:dyDescent="0.25">
      <c r="A236" s="189" t="s">
        <v>435</v>
      </c>
      <c r="B236" s="173" t="s">
        <v>94</v>
      </c>
      <c r="C236" s="173" t="s">
        <v>64</v>
      </c>
      <c r="D236" s="173" t="s">
        <v>549</v>
      </c>
      <c r="E236" s="173" t="s">
        <v>436</v>
      </c>
      <c r="F236" s="176">
        <f t="shared" si="75"/>
        <v>0</v>
      </c>
      <c r="G236" s="227"/>
      <c r="H236" s="176"/>
      <c r="I236" s="176">
        <v>50000</v>
      </c>
      <c r="J236" s="176">
        <v>0</v>
      </c>
      <c r="K236" s="176">
        <f t="shared" si="76"/>
        <v>0</v>
      </c>
      <c r="L236" s="176">
        <f t="shared" si="76"/>
        <v>0</v>
      </c>
    </row>
    <row r="237" spans="1:12" ht="15" hidden="1" x14ac:dyDescent="0.25">
      <c r="A237" s="181" t="s">
        <v>441</v>
      </c>
      <c r="B237" s="173" t="s">
        <v>94</v>
      </c>
      <c r="C237" s="179" t="s">
        <v>64</v>
      </c>
      <c r="D237" s="179" t="s">
        <v>549</v>
      </c>
      <c r="E237" s="179" t="s">
        <v>436</v>
      </c>
      <c r="F237" s="180"/>
      <c r="G237" s="222"/>
      <c r="H237" s="180">
        <v>704300</v>
      </c>
      <c r="I237" s="180">
        <v>50000</v>
      </c>
      <c r="J237" s="180">
        <v>0</v>
      </c>
      <c r="K237" s="180"/>
      <c r="L237" s="180"/>
    </row>
    <row r="238" spans="1:12" ht="25.5" hidden="1" x14ac:dyDescent="0.25">
      <c r="A238" s="175" t="s">
        <v>531</v>
      </c>
      <c r="B238" s="173" t="s">
        <v>94</v>
      </c>
      <c r="C238" s="173" t="s">
        <v>64</v>
      </c>
      <c r="D238" s="173" t="s">
        <v>235</v>
      </c>
      <c r="E238" s="173"/>
      <c r="F238" s="202">
        <f>F239</f>
        <v>0</v>
      </c>
      <c r="G238" s="231"/>
      <c r="H238" s="202"/>
      <c r="I238" s="202">
        <f>I240</f>
        <v>50000</v>
      </c>
      <c r="J238" s="202">
        <v>0</v>
      </c>
      <c r="K238" s="202">
        <f t="shared" ref="K238:L239" si="77">K239</f>
        <v>0</v>
      </c>
      <c r="L238" s="202">
        <f t="shared" si="77"/>
        <v>0</v>
      </c>
    </row>
    <row r="239" spans="1:12" ht="15" hidden="1" x14ac:dyDescent="0.25">
      <c r="A239" s="189" t="s">
        <v>435</v>
      </c>
      <c r="B239" s="173" t="s">
        <v>94</v>
      </c>
      <c r="C239" s="179" t="s">
        <v>64</v>
      </c>
      <c r="D239" s="179" t="s">
        <v>235</v>
      </c>
      <c r="E239" s="179" t="s">
        <v>436</v>
      </c>
      <c r="F239" s="180">
        <f>F240</f>
        <v>0</v>
      </c>
      <c r="G239" s="222"/>
      <c r="H239" s="180">
        <v>704300</v>
      </c>
      <c r="I239" s="180">
        <v>50000</v>
      </c>
      <c r="J239" s="180">
        <v>0</v>
      </c>
      <c r="K239" s="180">
        <f t="shared" si="77"/>
        <v>0</v>
      </c>
      <c r="L239" s="180">
        <f t="shared" si="77"/>
        <v>0</v>
      </c>
    </row>
    <row r="240" spans="1:12" ht="15" hidden="1" x14ac:dyDescent="0.25">
      <c r="A240" s="181" t="s">
        <v>551</v>
      </c>
      <c r="B240" s="173" t="s">
        <v>94</v>
      </c>
      <c r="C240" s="179" t="s">
        <v>64</v>
      </c>
      <c r="D240" s="179" t="s">
        <v>235</v>
      </c>
      <c r="E240" s="179" t="s">
        <v>436</v>
      </c>
      <c r="F240" s="180">
        <v>0</v>
      </c>
      <c r="G240" s="222"/>
      <c r="H240" s="180">
        <v>704300</v>
      </c>
      <c r="I240" s="180">
        <v>50000</v>
      </c>
      <c r="J240" s="180">
        <v>0</v>
      </c>
      <c r="K240" s="180">
        <v>0</v>
      </c>
      <c r="L240" s="180">
        <v>0</v>
      </c>
    </row>
    <row r="241" spans="1:12" ht="15" hidden="1" x14ac:dyDescent="0.25">
      <c r="A241" s="195" t="s">
        <v>134</v>
      </c>
      <c r="B241" s="173" t="s">
        <v>94</v>
      </c>
      <c r="C241" s="173" t="s">
        <v>133</v>
      </c>
      <c r="D241" s="173"/>
      <c r="E241" s="173"/>
      <c r="F241" s="176">
        <f>F242</f>
        <v>0</v>
      </c>
      <c r="G241" s="227"/>
      <c r="H241" s="176">
        <f t="shared" ref="H241:L242" si="78">H242</f>
        <v>3000</v>
      </c>
      <c r="I241" s="176">
        <f t="shared" si="78"/>
        <v>0</v>
      </c>
      <c r="J241" s="176">
        <f t="shared" si="78"/>
        <v>0</v>
      </c>
      <c r="K241" s="176">
        <f t="shared" si="78"/>
        <v>0</v>
      </c>
      <c r="L241" s="176">
        <f t="shared" si="78"/>
        <v>0</v>
      </c>
    </row>
    <row r="242" spans="1:12" ht="39" hidden="1" x14ac:dyDescent="0.25">
      <c r="A242" s="195" t="s">
        <v>552</v>
      </c>
      <c r="B242" s="173" t="s">
        <v>94</v>
      </c>
      <c r="C242" s="173" t="s">
        <v>133</v>
      </c>
      <c r="D242" s="173" t="s">
        <v>553</v>
      </c>
      <c r="E242" s="173" t="s">
        <v>436</v>
      </c>
      <c r="F242" s="176">
        <f>F243</f>
        <v>0</v>
      </c>
      <c r="G242" s="227"/>
      <c r="H242" s="176">
        <f t="shared" si="78"/>
        <v>3000</v>
      </c>
      <c r="I242" s="176">
        <f t="shared" si="78"/>
        <v>0</v>
      </c>
      <c r="J242" s="176">
        <f t="shared" si="78"/>
        <v>0</v>
      </c>
      <c r="K242" s="176">
        <f t="shared" si="78"/>
        <v>0</v>
      </c>
      <c r="L242" s="176">
        <f t="shared" si="78"/>
        <v>0</v>
      </c>
    </row>
    <row r="243" spans="1:12" ht="15" hidden="1" x14ac:dyDescent="0.25">
      <c r="A243" s="181" t="s">
        <v>554</v>
      </c>
      <c r="B243" s="173" t="s">
        <v>94</v>
      </c>
      <c r="C243" s="179" t="s">
        <v>133</v>
      </c>
      <c r="D243" s="179" t="s">
        <v>553</v>
      </c>
      <c r="E243" s="179" t="s">
        <v>436</v>
      </c>
      <c r="F243" s="180">
        <v>0</v>
      </c>
      <c r="G243" s="222"/>
      <c r="H243" s="180">
        <v>3000</v>
      </c>
      <c r="I243" s="180">
        <v>0</v>
      </c>
      <c r="J243" s="180">
        <v>0</v>
      </c>
      <c r="K243" s="180">
        <v>0</v>
      </c>
      <c r="L243" s="180">
        <v>0</v>
      </c>
    </row>
    <row r="244" spans="1:12" ht="15" hidden="1" x14ac:dyDescent="0.25">
      <c r="A244" s="175" t="s">
        <v>134</v>
      </c>
      <c r="B244" s="173" t="s">
        <v>94</v>
      </c>
      <c r="C244" s="179" t="s">
        <v>133</v>
      </c>
      <c r="D244" s="179"/>
      <c r="E244" s="179"/>
      <c r="F244" s="176">
        <f>F245</f>
        <v>0</v>
      </c>
      <c r="G244" s="222"/>
      <c r="H244" s="180"/>
      <c r="I244" s="180"/>
      <c r="J244" s="180"/>
      <c r="K244" s="176">
        <f t="shared" ref="K244:L245" si="79">K245</f>
        <v>0</v>
      </c>
      <c r="L244" s="176">
        <f t="shared" si="79"/>
        <v>0</v>
      </c>
    </row>
    <row r="245" spans="1:12" ht="15" hidden="1" x14ac:dyDescent="0.25">
      <c r="A245" s="182" t="s">
        <v>435</v>
      </c>
      <c r="B245" s="173" t="s">
        <v>94</v>
      </c>
      <c r="C245" s="179" t="s">
        <v>133</v>
      </c>
      <c r="D245" s="179" t="s">
        <v>555</v>
      </c>
      <c r="E245" s="179" t="s">
        <v>436</v>
      </c>
      <c r="F245" s="180">
        <f>F246</f>
        <v>0</v>
      </c>
      <c r="G245" s="222"/>
      <c r="H245" s="180"/>
      <c r="I245" s="180"/>
      <c r="J245" s="180"/>
      <c r="K245" s="180">
        <f t="shared" si="79"/>
        <v>0</v>
      </c>
      <c r="L245" s="180">
        <f t="shared" si="79"/>
        <v>0</v>
      </c>
    </row>
    <row r="246" spans="1:12" ht="15" hidden="1" x14ac:dyDescent="0.25">
      <c r="A246" s="181" t="s">
        <v>441</v>
      </c>
      <c r="B246" s="173" t="s">
        <v>94</v>
      </c>
      <c r="C246" s="179" t="s">
        <v>133</v>
      </c>
      <c r="D246" s="179" t="s">
        <v>555</v>
      </c>
      <c r="E246" s="179" t="s">
        <v>436</v>
      </c>
      <c r="F246" s="180"/>
      <c r="G246" s="222"/>
      <c r="H246" s="180"/>
      <c r="I246" s="180"/>
      <c r="J246" s="180"/>
      <c r="K246" s="180"/>
      <c r="L246" s="180"/>
    </row>
    <row r="247" spans="1:12" ht="15" hidden="1" x14ac:dyDescent="0.25">
      <c r="A247" s="195" t="s">
        <v>556</v>
      </c>
      <c r="B247" s="173" t="s">
        <v>94</v>
      </c>
      <c r="C247" s="173" t="s">
        <v>64</v>
      </c>
      <c r="D247" s="173" t="s">
        <v>557</v>
      </c>
      <c r="E247" s="173"/>
      <c r="F247" s="176">
        <f t="shared" ref="F247:F251" si="80">F248</f>
        <v>0</v>
      </c>
      <c r="G247" s="227"/>
      <c r="H247" s="176"/>
      <c r="I247" s="176"/>
      <c r="J247" s="176"/>
      <c r="K247" s="176">
        <f t="shared" ref="K247:L251" si="81">K248</f>
        <v>0</v>
      </c>
      <c r="L247" s="176">
        <f t="shared" si="81"/>
        <v>0</v>
      </c>
    </row>
    <row r="248" spans="1:12" ht="63.75" hidden="1" x14ac:dyDescent="0.25">
      <c r="A248" s="200" t="s">
        <v>484</v>
      </c>
      <c r="B248" s="173" t="s">
        <v>94</v>
      </c>
      <c r="C248" s="173" t="s">
        <v>64</v>
      </c>
      <c r="D248" s="173" t="s">
        <v>558</v>
      </c>
      <c r="E248" s="173"/>
      <c r="F248" s="176">
        <f t="shared" si="80"/>
        <v>0</v>
      </c>
      <c r="G248" s="227"/>
      <c r="H248" s="176"/>
      <c r="I248" s="176"/>
      <c r="J248" s="176"/>
      <c r="K248" s="176">
        <f t="shared" si="81"/>
        <v>0</v>
      </c>
      <c r="L248" s="176">
        <f t="shared" si="81"/>
        <v>0</v>
      </c>
    </row>
    <row r="249" spans="1:12" ht="25.5" hidden="1" x14ac:dyDescent="0.25">
      <c r="A249" s="201" t="s">
        <v>550</v>
      </c>
      <c r="B249" s="173" t="s">
        <v>94</v>
      </c>
      <c r="C249" s="173" t="s">
        <v>64</v>
      </c>
      <c r="D249" s="173" t="s">
        <v>558</v>
      </c>
      <c r="E249" s="173" t="s">
        <v>244</v>
      </c>
      <c r="F249" s="176">
        <f t="shared" si="80"/>
        <v>0</v>
      </c>
      <c r="G249" s="227"/>
      <c r="H249" s="176"/>
      <c r="I249" s="176"/>
      <c r="J249" s="176"/>
      <c r="K249" s="176">
        <f t="shared" si="81"/>
        <v>0</v>
      </c>
      <c r="L249" s="176">
        <f t="shared" si="81"/>
        <v>0</v>
      </c>
    </row>
    <row r="250" spans="1:12" ht="25.5" hidden="1" x14ac:dyDescent="0.25">
      <c r="A250" s="201" t="s">
        <v>479</v>
      </c>
      <c r="B250" s="173" t="s">
        <v>94</v>
      </c>
      <c r="C250" s="173" t="s">
        <v>64</v>
      </c>
      <c r="D250" s="173" t="s">
        <v>558</v>
      </c>
      <c r="E250" s="173" t="s">
        <v>480</v>
      </c>
      <c r="F250" s="176">
        <f t="shared" si="80"/>
        <v>0</v>
      </c>
      <c r="G250" s="227"/>
      <c r="H250" s="176"/>
      <c r="I250" s="176"/>
      <c r="J250" s="176"/>
      <c r="K250" s="176">
        <f t="shared" si="81"/>
        <v>0</v>
      </c>
      <c r="L250" s="176">
        <f t="shared" si="81"/>
        <v>0</v>
      </c>
    </row>
    <row r="251" spans="1:12" ht="15" hidden="1" x14ac:dyDescent="0.25">
      <c r="A251" s="189" t="s">
        <v>435</v>
      </c>
      <c r="B251" s="173" t="s">
        <v>94</v>
      </c>
      <c r="C251" s="173" t="s">
        <v>64</v>
      </c>
      <c r="D251" s="173" t="s">
        <v>558</v>
      </c>
      <c r="E251" s="173" t="s">
        <v>436</v>
      </c>
      <c r="F251" s="176">
        <f t="shared" si="80"/>
        <v>0</v>
      </c>
      <c r="G251" s="227"/>
      <c r="H251" s="176"/>
      <c r="I251" s="176">
        <v>50000</v>
      </c>
      <c r="J251" s="176">
        <v>0</v>
      </c>
      <c r="K251" s="176">
        <f t="shared" si="81"/>
        <v>0</v>
      </c>
      <c r="L251" s="176">
        <f t="shared" si="81"/>
        <v>0</v>
      </c>
    </row>
    <row r="252" spans="1:12" ht="15" hidden="1" x14ac:dyDescent="0.25">
      <c r="A252" s="181" t="s">
        <v>441</v>
      </c>
      <c r="B252" s="173" t="s">
        <v>94</v>
      </c>
      <c r="C252" s="179" t="s">
        <v>64</v>
      </c>
      <c r="D252" s="179" t="s">
        <v>558</v>
      </c>
      <c r="E252" s="179" t="s">
        <v>436</v>
      </c>
      <c r="F252" s="180"/>
      <c r="G252" s="222"/>
      <c r="H252" s="180">
        <v>704300</v>
      </c>
      <c r="I252" s="180">
        <v>50000</v>
      </c>
      <c r="J252" s="180">
        <v>0</v>
      </c>
      <c r="K252" s="180"/>
      <c r="L252" s="180"/>
    </row>
    <row r="253" spans="1:12" ht="26.25" hidden="1" x14ac:dyDescent="0.25">
      <c r="A253" s="203" t="s">
        <v>677</v>
      </c>
      <c r="B253" s="173" t="s">
        <v>94</v>
      </c>
      <c r="C253" s="173" t="s">
        <v>64</v>
      </c>
      <c r="D253" s="173" t="s">
        <v>678</v>
      </c>
      <c r="E253" s="179"/>
      <c r="F253" s="176">
        <f>F254</f>
        <v>0</v>
      </c>
      <c r="G253" s="227"/>
      <c r="H253" s="176"/>
      <c r="I253" s="176"/>
      <c r="J253" s="176"/>
      <c r="K253" s="176">
        <f t="shared" ref="K253:L253" si="82">K254</f>
        <v>0</v>
      </c>
      <c r="L253" s="176">
        <f t="shared" si="82"/>
        <v>0</v>
      </c>
    </row>
    <row r="254" spans="1:12" ht="26.25" hidden="1" x14ac:dyDescent="0.25">
      <c r="A254" s="203" t="s">
        <v>679</v>
      </c>
      <c r="B254" s="173" t="s">
        <v>94</v>
      </c>
      <c r="C254" s="173" t="s">
        <v>64</v>
      </c>
      <c r="D254" s="173" t="s">
        <v>680</v>
      </c>
      <c r="E254" s="179"/>
      <c r="F254" s="176">
        <f>F255+F262</f>
        <v>0</v>
      </c>
      <c r="G254" s="227"/>
      <c r="H254" s="176"/>
      <c r="I254" s="176"/>
      <c r="J254" s="176"/>
      <c r="K254" s="176">
        <f t="shared" ref="K254:L254" si="83">K255+K262</f>
        <v>0</v>
      </c>
      <c r="L254" s="176">
        <f t="shared" si="83"/>
        <v>0</v>
      </c>
    </row>
    <row r="255" spans="1:12" ht="51" hidden="1" x14ac:dyDescent="0.25">
      <c r="A255" s="177" t="s">
        <v>240</v>
      </c>
      <c r="B255" s="173" t="s">
        <v>94</v>
      </c>
      <c r="C255" s="173" t="s">
        <v>64</v>
      </c>
      <c r="D255" s="173" t="s">
        <v>681</v>
      </c>
      <c r="E255" s="173" t="s">
        <v>242</v>
      </c>
      <c r="F255" s="176">
        <f>F256</f>
        <v>0</v>
      </c>
      <c r="G255" s="227"/>
      <c r="H255" s="176"/>
      <c r="I255" s="176"/>
      <c r="J255" s="176"/>
      <c r="K255" s="176">
        <f t="shared" ref="K255:L255" si="84">K256</f>
        <v>0</v>
      </c>
      <c r="L255" s="176">
        <f t="shared" si="84"/>
        <v>0</v>
      </c>
    </row>
    <row r="256" spans="1:12" ht="15" hidden="1" x14ac:dyDescent="0.25">
      <c r="A256" s="177" t="s">
        <v>515</v>
      </c>
      <c r="B256" s="173" t="s">
        <v>94</v>
      </c>
      <c r="C256" s="173" t="s">
        <v>64</v>
      </c>
      <c r="D256" s="173" t="s">
        <v>681</v>
      </c>
      <c r="E256" s="173" t="s">
        <v>516</v>
      </c>
      <c r="F256" s="176">
        <f>F257+F260</f>
        <v>0</v>
      </c>
      <c r="G256" s="227"/>
      <c r="H256" s="176"/>
      <c r="I256" s="176"/>
      <c r="J256" s="176"/>
      <c r="K256" s="176">
        <f t="shared" ref="K256:L256" si="85">K257+K260</f>
        <v>0</v>
      </c>
      <c r="L256" s="176">
        <f t="shared" si="85"/>
        <v>0</v>
      </c>
    </row>
    <row r="257" spans="1:12" ht="15" hidden="1" x14ac:dyDescent="0.25">
      <c r="A257" s="177" t="s">
        <v>517</v>
      </c>
      <c r="B257" s="173" t="s">
        <v>94</v>
      </c>
      <c r="C257" s="173" t="s">
        <v>64</v>
      </c>
      <c r="D257" s="173" t="s">
        <v>681</v>
      </c>
      <c r="E257" s="173" t="s">
        <v>518</v>
      </c>
      <c r="F257" s="176">
        <f>F258+F259</f>
        <v>0</v>
      </c>
      <c r="G257" s="227"/>
      <c r="H257" s="176"/>
      <c r="I257" s="176"/>
      <c r="J257" s="176"/>
      <c r="K257" s="176">
        <f t="shared" ref="K257:L257" si="86">K258+K259</f>
        <v>0</v>
      </c>
      <c r="L257" s="176">
        <f t="shared" si="86"/>
        <v>0</v>
      </c>
    </row>
    <row r="258" spans="1:12" ht="15" hidden="1" x14ac:dyDescent="0.25">
      <c r="A258" s="181" t="s">
        <v>418</v>
      </c>
      <c r="B258" s="179" t="s">
        <v>94</v>
      </c>
      <c r="C258" s="179" t="s">
        <v>64</v>
      </c>
      <c r="D258" s="179" t="s">
        <v>681</v>
      </c>
      <c r="E258" s="179" t="s">
        <v>518</v>
      </c>
      <c r="F258" s="180"/>
      <c r="G258" s="220"/>
      <c r="H258" s="221"/>
      <c r="I258" s="221"/>
      <c r="J258" s="221"/>
      <c r="K258" s="180"/>
      <c r="L258" s="180"/>
    </row>
    <row r="259" spans="1:12" ht="25.5" hidden="1" x14ac:dyDescent="0.25">
      <c r="A259" s="182" t="s">
        <v>419</v>
      </c>
      <c r="B259" s="179" t="s">
        <v>94</v>
      </c>
      <c r="C259" s="179" t="s">
        <v>64</v>
      </c>
      <c r="D259" s="173" t="s">
        <v>681</v>
      </c>
      <c r="E259" s="183" t="s">
        <v>518</v>
      </c>
      <c r="F259" s="184"/>
      <c r="G259" s="183"/>
      <c r="H259" s="199"/>
      <c r="I259" s="224"/>
      <c r="J259" s="180"/>
      <c r="K259" s="184"/>
      <c r="L259" s="184"/>
    </row>
    <row r="260" spans="1:12" ht="38.25" hidden="1" x14ac:dyDescent="0.25">
      <c r="A260" s="177" t="s">
        <v>519</v>
      </c>
      <c r="B260" s="173" t="s">
        <v>94</v>
      </c>
      <c r="C260" s="173" t="s">
        <v>64</v>
      </c>
      <c r="D260" s="173" t="s">
        <v>681</v>
      </c>
      <c r="E260" s="170" t="s">
        <v>520</v>
      </c>
      <c r="F260" s="225">
        <f>F261</f>
        <v>0</v>
      </c>
      <c r="G260" s="170"/>
      <c r="H260" s="202"/>
      <c r="I260" s="226"/>
      <c r="J260" s="176"/>
      <c r="K260" s="225">
        <f t="shared" ref="K260:L260" si="87">K261</f>
        <v>0</v>
      </c>
      <c r="L260" s="225">
        <f t="shared" si="87"/>
        <v>0</v>
      </c>
    </row>
    <row r="261" spans="1:12" ht="15" hidden="1" x14ac:dyDescent="0.25">
      <c r="A261" s="181" t="s">
        <v>428</v>
      </c>
      <c r="B261" s="179" t="s">
        <v>94</v>
      </c>
      <c r="C261" s="179" t="s">
        <v>64</v>
      </c>
      <c r="D261" s="179" t="s">
        <v>681</v>
      </c>
      <c r="E261" s="179" t="s">
        <v>520</v>
      </c>
      <c r="F261" s="180"/>
      <c r="G261" s="220"/>
      <c r="H261" s="221"/>
      <c r="I261" s="221"/>
      <c r="J261" s="221"/>
      <c r="K261" s="180"/>
      <c r="L261" s="180"/>
    </row>
    <row r="262" spans="1:12" ht="38.25" hidden="1" x14ac:dyDescent="0.25">
      <c r="A262" s="175" t="s">
        <v>175</v>
      </c>
      <c r="B262" s="173" t="s">
        <v>94</v>
      </c>
      <c r="C262" s="173" t="s">
        <v>64</v>
      </c>
      <c r="D262" s="173" t="s">
        <v>682</v>
      </c>
      <c r="E262" s="179"/>
      <c r="F262" s="176">
        <f>F263</f>
        <v>0</v>
      </c>
      <c r="G262" s="220"/>
      <c r="H262" s="221"/>
      <c r="I262" s="221"/>
      <c r="J262" s="221"/>
      <c r="K262" s="176">
        <f t="shared" ref="K262:L264" si="88">K263</f>
        <v>0</v>
      </c>
      <c r="L262" s="176">
        <f t="shared" si="88"/>
        <v>0</v>
      </c>
    </row>
    <row r="263" spans="1:12" ht="25.5" hidden="1" x14ac:dyDescent="0.25">
      <c r="A263" s="201" t="s">
        <v>550</v>
      </c>
      <c r="B263" s="173" t="s">
        <v>94</v>
      </c>
      <c r="C263" s="173" t="s">
        <v>64</v>
      </c>
      <c r="D263" s="173" t="s">
        <v>682</v>
      </c>
      <c r="E263" s="173" t="s">
        <v>244</v>
      </c>
      <c r="F263" s="176">
        <f>F264</f>
        <v>0</v>
      </c>
      <c r="G263" s="227"/>
      <c r="H263" s="176"/>
      <c r="I263" s="176"/>
      <c r="J263" s="176"/>
      <c r="K263" s="176">
        <f t="shared" si="88"/>
        <v>0</v>
      </c>
      <c r="L263" s="176">
        <f t="shared" si="88"/>
        <v>0</v>
      </c>
    </row>
    <row r="264" spans="1:12" ht="25.5" hidden="1" x14ac:dyDescent="0.25">
      <c r="A264" s="201" t="s">
        <v>479</v>
      </c>
      <c r="B264" s="173" t="s">
        <v>94</v>
      </c>
      <c r="C264" s="173" t="s">
        <v>64</v>
      </c>
      <c r="D264" s="173" t="s">
        <v>682</v>
      </c>
      <c r="E264" s="173" t="s">
        <v>480</v>
      </c>
      <c r="F264" s="176">
        <f>F265</f>
        <v>0</v>
      </c>
      <c r="G264" s="227"/>
      <c r="H264" s="176"/>
      <c r="I264" s="176"/>
      <c r="J264" s="176"/>
      <c r="K264" s="176">
        <f t="shared" si="88"/>
        <v>0</v>
      </c>
      <c r="L264" s="176">
        <f t="shared" si="88"/>
        <v>0</v>
      </c>
    </row>
    <row r="265" spans="1:12" ht="15" hidden="1" x14ac:dyDescent="0.25">
      <c r="A265" s="189" t="s">
        <v>435</v>
      </c>
      <c r="B265" s="173" t="s">
        <v>94</v>
      </c>
      <c r="C265" s="173" t="s">
        <v>64</v>
      </c>
      <c r="D265" s="173" t="s">
        <v>682</v>
      </c>
      <c r="E265" s="173" t="s">
        <v>436</v>
      </c>
      <c r="F265" s="176">
        <f>F266+F267+F270</f>
        <v>0</v>
      </c>
      <c r="G265" s="220"/>
      <c r="H265" s="221"/>
      <c r="I265" s="221"/>
      <c r="J265" s="221"/>
      <c r="K265" s="176">
        <f t="shared" ref="K265:L265" si="89">K266+K267+K270</f>
        <v>0</v>
      </c>
      <c r="L265" s="176">
        <f t="shared" si="89"/>
        <v>0</v>
      </c>
    </row>
    <row r="266" spans="1:12" ht="15" hidden="1" x14ac:dyDescent="0.25">
      <c r="A266" s="181" t="s">
        <v>440</v>
      </c>
      <c r="B266" s="173" t="s">
        <v>94</v>
      </c>
      <c r="C266" s="179" t="s">
        <v>64</v>
      </c>
      <c r="D266" s="179" t="s">
        <v>682</v>
      </c>
      <c r="E266" s="179" t="s">
        <v>436</v>
      </c>
      <c r="F266" s="180"/>
      <c r="G266" s="222"/>
      <c r="H266" s="180"/>
      <c r="I266" s="180"/>
      <c r="J266" s="180"/>
      <c r="K266" s="180"/>
      <c r="L266" s="180"/>
    </row>
    <row r="267" spans="1:12" ht="15" hidden="1" x14ac:dyDescent="0.25">
      <c r="A267" s="181" t="s">
        <v>442</v>
      </c>
      <c r="B267" s="179" t="s">
        <v>94</v>
      </c>
      <c r="C267" s="179" t="s">
        <v>64</v>
      </c>
      <c r="D267" s="179" t="s">
        <v>682</v>
      </c>
      <c r="E267" s="179" t="s">
        <v>436</v>
      </c>
      <c r="F267" s="180"/>
      <c r="G267" s="220"/>
      <c r="H267" s="221"/>
      <c r="I267" s="221"/>
      <c r="J267" s="221"/>
      <c r="K267" s="180"/>
      <c r="L267" s="180"/>
    </row>
    <row r="268" spans="1:12" ht="15" hidden="1" x14ac:dyDescent="0.25">
      <c r="A268" s="181" t="s">
        <v>533</v>
      </c>
      <c r="B268" s="179" t="s">
        <v>94</v>
      </c>
      <c r="C268" s="179" t="s">
        <v>64</v>
      </c>
      <c r="D268" s="179" t="s">
        <v>682</v>
      </c>
      <c r="E268" s="179" t="s">
        <v>436</v>
      </c>
      <c r="F268" s="176"/>
      <c r="G268" s="220"/>
      <c r="H268" s="221"/>
      <c r="I268" s="221"/>
      <c r="J268" s="221"/>
      <c r="K268" s="176"/>
      <c r="L268" s="176"/>
    </row>
    <row r="269" spans="1:12" ht="15" hidden="1" x14ac:dyDescent="0.25">
      <c r="A269" s="185" t="s">
        <v>443</v>
      </c>
      <c r="B269" s="179" t="s">
        <v>94</v>
      </c>
      <c r="C269" s="179" t="s">
        <v>64</v>
      </c>
      <c r="D269" s="179" t="s">
        <v>682</v>
      </c>
      <c r="E269" s="179" t="s">
        <v>436</v>
      </c>
      <c r="F269" s="180"/>
      <c r="G269" s="222"/>
      <c r="H269" s="180"/>
      <c r="I269" s="180"/>
      <c r="J269" s="180"/>
      <c r="K269" s="180"/>
      <c r="L269" s="180"/>
    </row>
    <row r="270" spans="1:12" ht="15" hidden="1" x14ac:dyDescent="0.25">
      <c r="A270" s="186" t="s">
        <v>445</v>
      </c>
      <c r="B270" s="179" t="s">
        <v>94</v>
      </c>
      <c r="C270" s="179" t="s">
        <v>64</v>
      </c>
      <c r="D270" s="179" t="s">
        <v>682</v>
      </c>
      <c r="E270" s="183" t="s">
        <v>436</v>
      </c>
      <c r="F270" s="180"/>
      <c r="G270" s="222"/>
      <c r="H270" s="180"/>
      <c r="I270" s="180"/>
      <c r="J270" s="180"/>
      <c r="K270" s="180"/>
      <c r="L270" s="180"/>
    </row>
    <row r="271" spans="1:12" ht="26.25" x14ac:dyDescent="0.25">
      <c r="A271" s="232" t="s">
        <v>683</v>
      </c>
      <c r="B271" s="173" t="s">
        <v>94</v>
      </c>
      <c r="C271" s="173" t="s">
        <v>133</v>
      </c>
      <c r="D271" s="233"/>
      <c r="E271" s="183"/>
      <c r="F271" s="176">
        <f t="shared" ref="F271:F277" si="90">F272</f>
        <v>1000</v>
      </c>
      <c r="G271" s="227"/>
      <c r="H271" s="176"/>
      <c r="I271" s="176"/>
      <c r="J271" s="176"/>
      <c r="K271" s="176">
        <f t="shared" ref="K271:L277" si="91">K272</f>
        <v>1000</v>
      </c>
      <c r="L271" s="176">
        <f t="shared" si="91"/>
        <v>1000</v>
      </c>
    </row>
    <row r="272" spans="1:12" ht="26.25" x14ac:dyDescent="0.25">
      <c r="A272" s="234" t="s">
        <v>684</v>
      </c>
      <c r="B272" s="173" t="s">
        <v>94</v>
      </c>
      <c r="C272" s="173" t="s">
        <v>133</v>
      </c>
      <c r="D272" s="233" t="s">
        <v>162</v>
      </c>
      <c r="E272" s="183"/>
      <c r="F272" s="176">
        <f t="shared" si="90"/>
        <v>1000</v>
      </c>
      <c r="G272" s="227"/>
      <c r="H272" s="176"/>
      <c r="I272" s="176"/>
      <c r="J272" s="176"/>
      <c r="K272" s="176">
        <f t="shared" si="91"/>
        <v>1000</v>
      </c>
      <c r="L272" s="176">
        <f t="shared" si="91"/>
        <v>1000</v>
      </c>
    </row>
    <row r="273" spans="1:12" ht="26.25" hidden="1" x14ac:dyDescent="0.25">
      <c r="A273" s="232" t="s">
        <v>313</v>
      </c>
      <c r="B273" s="173" t="s">
        <v>94</v>
      </c>
      <c r="C273" s="173" t="s">
        <v>133</v>
      </c>
      <c r="D273" s="233" t="s">
        <v>685</v>
      </c>
      <c r="E273" s="183"/>
      <c r="F273" s="176">
        <f t="shared" si="90"/>
        <v>1000</v>
      </c>
      <c r="G273" s="227"/>
      <c r="H273" s="176"/>
      <c r="I273" s="176"/>
      <c r="J273" s="176"/>
      <c r="K273" s="176">
        <f t="shared" si="91"/>
        <v>1000</v>
      </c>
      <c r="L273" s="176">
        <f t="shared" si="91"/>
        <v>1000</v>
      </c>
    </row>
    <row r="274" spans="1:12" ht="26.25" x14ac:dyDescent="0.25">
      <c r="A274" s="243" t="s">
        <v>686</v>
      </c>
      <c r="B274" s="179" t="s">
        <v>94</v>
      </c>
      <c r="C274" s="179" t="s">
        <v>133</v>
      </c>
      <c r="D274" s="235" t="s">
        <v>697</v>
      </c>
      <c r="E274" s="183"/>
      <c r="F274" s="180">
        <f t="shared" si="90"/>
        <v>1000</v>
      </c>
      <c r="G274" s="222"/>
      <c r="H274" s="180"/>
      <c r="I274" s="180"/>
      <c r="J274" s="180"/>
      <c r="K274" s="180">
        <f t="shared" si="91"/>
        <v>1000</v>
      </c>
      <c r="L274" s="180">
        <f t="shared" si="91"/>
        <v>1000</v>
      </c>
    </row>
    <row r="275" spans="1:12" ht="63.75" x14ac:dyDescent="0.25">
      <c r="A275" s="193" t="s">
        <v>675</v>
      </c>
      <c r="B275" s="183" t="s">
        <v>94</v>
      </c>
      <c r="C275" s="183" t="s">
        <v>133</v>
      </c>
      <c r="D275" s="235" t="s">
        <v>698</v>
      </c>
      <c r="E275" s="183"/>
      <c r="F275" s="180">
        <f t="shared" si="90"/>
        <v>1000</v>
      </c>
      <c r="G275" s="222"/>
      <c r="H275" s="180"/>
      <c r="I275" s="180"/>
      <c r="J275" s="180"/>
      <c r="K275" s="180">
        <f t="shared" si="91"/>
        <v>1000</v>
      </c>
      <c r="L275" s="180">
        <f t="shared" si="91"/>
        <v>1000</v>
      </c>
    </row>
    <row r="276" spans="1:12" ht="25.5" x14ac:dyDescent="0.25">
      <c r="A276" s="181" t="s">
        <v>138</v>
      </c>
      <c r="B276" s="179" t="s">
        <v>94</v>
      </c>
      <c r="C276" s="179" t="s">
        <v>133</v>
      </c>
      <c r="D276" s="235" t="s">
        <v>698</v>
      </c>
      <c r="E276" s="183" t="s">
        <v>244</v>
      </c>
      <c r="F276" s="180">
        <f t="shared" si="90"/>
        <v>1000</v>
      </c>
      <c r="G276" s="222"/>
      <c r="H276" s="180"/>
      <c r="I276" s="180"/>
      <c r="J276" s="180"/>
      <c r="K276" s="180">
        <f t="shared" si="91"/>
        <v>1000</v>
      </c>
      <c r="L276" s="180">
        <f t="shared" si="91"/>
        <v>1000</v>
      </c>
    </row>
    <row r="277" spans="1:12" ht="15" x14ac:dyDescent="0.25">
      <c r="A277" s="181" t="s">
        <v>435</v>
      </c>
      <c r="B277" s="179" t="s">
        <v>94</v>
      </c>
      <c r="C277" s="179" t="s">
        <v>133</v>
      </c>
      <c r="D277" s="235" t="s">
        <v>698</v>
      </c>
      <c r="E277" s="183" t="s">
        <v>436</v>
      </c>
      <c r="F277" s="180">
        <f t="shared" si="90"/>
        <v>1000</v>
      </c>
      <c r="G277" s="222"/>
      <c r="H277" s="180"/>
      <c r="I277" s="180"/>
      <c r="J277" s="180"/>
      <c r="K277" s="180">
        <f t="shared" si="91"/>
        <v>1000</v>
      </c>
      <c r="L277" s="180">
        <f t="shared" si="91"/>
        <v>1000</v>
      </c>
    </row>
    <row r="278" spans="1:12" ht="15" hidden="1" x14ac:dyDescent="0.25">
      <c r="A278" s="181" t="s">
        <v>441</v>
      </c>
      <c r="B278" s="179" t="s">
        <v>94</v>
      </c>
      <c r="C278" s="179" t="s">
        <v>133</v>
      </c>
      <c r="D278" s="235" t="s">
        <v>687</v>
      </c>
      <c r="E278" s="183" t="s">
        <v>436</v>
      </c>
      <c r="F278" s="180">
        <v>1000</v>
      </c>
      <c r="G278" s="222"/>
      <c r="H278" s="180"/>
      <c r="I278" s="180"/>
      <c r="J278" s="180"/>
      <c r="K278" s="180">
        <v>1000</v>
      </c>
      <c r="L278" s="180">
        <v>1000</v>
      </c>
    </row>
    <row r="279" spans="1:12" ht="15" x14ac:dyDescent="0.25">
      <c r="A279" s="195" t="s">
        <v>65</v>
      </c>
      <c r="B279" s="173" t="s">
        <v>94</v>
      </c>
      <c r="C279" s="173" t="s">
        <v>66</v>
      </c>
      <c r="D279" s="179"/>
      <c r="E279" s="179"/>
      <c r="F279" s="176">
        <f>F280+F295</f>
        <v>1944016.94</v>
      </c>
      <c r="G279" s="222"/>
      <c r="H279" s="176" t="e">
        <f>H295+H280</f>
        <v>#REF!</v>
      </c>
      <c r="I279" s="176">
        <f>I295+I280</f>
        <v>43000</v>
      </c>
      <c r="J279" s="176" t="e">
        <f>J295+J280</f>
        <v>#REF!</v>
      </c>
      <c r="K279" s="176">
        <f t="shared" ref="K279:L279" si="92">K280+K295</f>
        <v>1181544</v>
      </c>
      <c r="L279" s="176">
        <f t="shared" si="92"/>
        <v>1181544</v>
      </c>
    </row>
    <row r="280" spans="1:12" ht="15" x14ac:dyDescent="0.25">
      <c r="A280" s="195" t="s">
        <v>67</v>
      </c>
      <c r="B280" s="173" t="s">
        <v>94</v>
      </c>
      <c r="C280" s="173" t="s">
        <v>68</v>
      </c>
      <c r="D280" s="179"/>
      <c r="E280" s="179"/>
      <c r="F280" s="176">
        <f>F285</f>
        <v>30000</v>
      </c>
      <c r="G280" s="222"/>
      <c r="H280" s="176">
        <f>H286</f>
        <v>0</v>
      </c>
      <c r="I280" s="176">
        <f>I286</f>
        <v>0</v>
      </c>
      <c r="J280" s="176">
        <f>J286</f>
        <v>0</v>
      </c>
      <c r="K280" s="176">
        <f t="shared" ref="K280:L280" si="93">K285</f>
        <v>30000</v>
      </c>
      <c r="L280" s="176">
        <f t="shared" si="93"/>
        <v>30000</v>
      </c>
    </row>
    <row r="281" spans="1:12" ht="64.5" hidden="1" x14ac:dyDescent="0.25">
      <c r="A281" s="195" t="s">
        <v>559</v>
      </c>
      <c r="B281" s="173" t="s">
        <v>94</v>
      </c>
      <c r="C281" s="173" t="s">
        <v>68</v>
      </c>
      <c r="D281" s="173" t="s">
        <v>560</v>
      </c>
      <c r="E281" s="179"/>
      <c r="F281" s="176">
        <f t="shared" ref="F281:F290" si="94">F282</f>
        <v>30000</v>
      </c>
      <c r="G281" s="222"/>
      <c r="H281" s="176"/>
      <c r="I281" s="176"/>
      <c r="J281" s="176"/>
      <c r="K281" s="176">
        <f t="shared" ref="K281:L290" si="95">K282</f>
        <v>30000</v>
      </c>
      <c r="L281" s="176">
        <f t="shared" si="95"/>
        <v>30000</v>
      </c>
    </row>
    <row r="282" spans="1:12" ht="25.5" hidden="1" x14ac:dyDescent="0.25">
      <c r="A282" s="181" t="s">
        <v>168</v>
      </c>
      <c r="B282" s="173" t="s">
        <v>94</v>
      </c>
      <c r="C282" s="179" t="s">
        <v>68</v>
      </c>
      <c r="D282" s="179" t="s">
        <v>560</v>
      </c>
      <c r="E282" s="179" t="s">
        <v>244</v>
      </c>
      <c r="F282" s="176">
        <f t="shared" si="94"/>
        <v>30000</v>
      </c>
      <c r="G282" s="222"/>
      <c r="H282" s="176"/>
      <c r="I282" s="176"/>
      <c r="J282" s="176"/>
      <c r="K282" s="176">
        <f t="shared" si="95"/>
        <v>30000</v>
      </c>
      <c r="L282" s="176">
        <f t="shared" si="95"/>
        <v>30000</v>
      </c>
    </row>
    <row r="283" spans="1:12" ht="25.5" hidden="1" x14ac:dyDescent="0.25">
      <c r="A283" s="181" t="s">
        <v>561</v>
      </c>
      <c r="B283" s="173" t="s">
        <v>94</v>
      </c>
      <c r="C283" s="179" t="s">
        <v>68</v>
      </c>
      <c r="D283" s="179" t="s">
        <v>560</v>
      </c>
      <c r="E283" s="179" t="s">
        <v>480</v>
      </c>
      <c r="F283" s="176">
        <f t="shared" si="94"/>
        <v>30000</v>
      </c>
      <c r="G283" s="222"/>
      <c r="H283" s="176"/>
      <c r="I283" s="176"/>
      <c r="J283" s="176"/>
      <c r="K283" s="176">
        <f t="shared" si="95"/>
        <v>30000</v>
      </c>
      <c r="L283" s="176">
        <f t="shared" si="95"/>
        <v>30000</v>
      </c>
    </row>
    <row r="284" spans="1:12" ht="15" hidden="1" x14ac:dyDescent="0.25">
      <c r="A284" s="181" t="s">
        <v>435</v>
      </c>
      <c r="B284" s="173" t="s">
        <v>94</v>
      </c>
      <c r="C284" s="179" t="s">
        <v>68</v>
      </c>
      <c r="D284" s="179" t="s">
        <v>560</v>
      </c>
      <c r="E284" s="179" t="s">
        <v>436</v>
      </c>
      <c r="F284" s="176">
        <f t="shared" si="94"/>
        <v>30000</v>
      </c>
      <c r="G284" s="222"/>
      <c r="H284" s="176"/>
      <c r="I284" s="176"/>
      <c r="J284" s="176"/>
      <c r="K284" s="176">
        <f t="shared" si="95"/>
        <v>30000</v>
      </c>
      <c r="L284" s="176">
        <f t="shared" si="95"/>
        <v>30000</v>
      </c>
    </row>
    <row r="285" spans="1:12" ht="26.25" x14ac:dyDescent="0.25">
      <c r="A285" s="203" t="s">
        <v>562</v>
      </c>
      <c r="B285" s="173" t="s">
        <v>94</v>
      </c>
      <c r="C285" s="173" t="s">
        <v>68</v>
      </c>
      <c r="D285" s="173" t="s">
        <v>563</v>
      </c>
      <c r="E285" s="179"/>
      <c r="F285" s="176">
        <f t="shared" si="94"/>
        <v>30000</v>
      </c>
      <c r="G285" s="222"/>
      <c r="H285" s="176"/>
      <c r="I285" s="176"/>
      <c r="J285" s="176"/>
      <c r="K285" s="176">
        <f t="shared" si="95"/>
        <v>30000</v>
      </c>
      <c r="L285" s="176">
        <f t="shared" si="95"/>
        <v>30000</v>
      </c>
    </row>
    <row r="286" spans="1:12" ht="26.25" x14ac:dyDescent="0.25">
      <c r="A286" s="195" t="s">
        <v>318</v>
      </c>
      <c r="B286" s="173" t="s">
        <v>94</v>
      </c>
      <c r="C286" s="173" t="s">
        <v>68</v>
      </c>
      <c r="D286" s="173" t="s">
        <v>564</v>
      </c>
      <c r="E286" s="179"/>
      <c r="F286" s="176">
        <f t="shared" si="94"/>
        <v>30000</v>
      </c>
      <c r="G286" s="222"/>
      <c r="H286" s="176">
        <f t="shared" ref="H286:J286" si="96">H292</f>
        <v>0</v>
      </c>
      <c r="I286" s="176">
        <f t="shared" si="96"/>
        <v>0</v>
      </c>
      <c r="J286" s="176">
        <f t="shared" si="96"/>
        <v>0</v>
      </c>
      <c r="K286" s="176">
        <f t="shared" si="95"/>
        <v>30000</v>
      </c>
      <c r="L286" s="176">
        <f t="shared" si="95"/>
        <v>30000</v>
      </c>
    </row>
    <row r="287" spans="1:12" ht="26.25" customHeight="1" x14ac:dyDescent="0.25">
      <c r="A287" s="192" t="s">
        <v>688</v>
      </c>
      <c r="B287" s="179" t="s">
        <v>94</v>
      </c>
      <c r="C287" s="179" t="s">
        <v>68</v>
      </c>
      <c r="D287" s="179" t="s">
        <v>565</v>
      </c>
      <c r="E287" s="179"/>
      <c r="F287" s="180">
        <f t="shared" si="94"/>
        <v>30000</v>
      </c>
      <c r="G287" s="222"/>
      <c r="H287" s="180"/>
      <c r="I287" s="180"/>
      <c r="J287" s="180"/>
      <c r="K287" s="180">
        <f t="shared" si="95"/>
        <v>30000</v>
      </c>
      <c r="L287" s="180">
        <f t="shared" si="95"/>
        <v>30000</v>
      </c>
    </row>
    <row r="288" spans="1:12" ht="63.75" x14ac:dyDescent="0.25">
      <c r="A288" s="193" t="s">
        <v>675</v>
      </c>
      <c r="B288" s="179" t="s">
        <v>94</v>
      </c>
      <c r="C288" s="179" t="s">
        <v>68</v>
      </c>
      <c r="D288" s="179" t="s">
        <v>566</v>
      </c>
      <c r="E288" s="179"/>
      <c r="F288" s="180">
        <f t="shared" si="94"/>
        <v>30000</v>
      </c>
      <c r="G288" s="222"/>
      <c r="H288" s="180"/>
      <c r="I288" s="180"/>
      <c r="J288" s="180"/>
      <c r="K288" s="180">
        <f t="shared" si="95"/>
        <v>30000</v>
      </c>
      <c r="L288" s="180">
        <f t="shared" si="95"/>
        <v>30000</v>
      </c>
    </row>
    <row r="289" spans="1:12" ht="25.5" x14ac:dyDescent="0.25">
      <c r="A289" s="191" t="s">
        <v>478</v>
      </c>
      <c r="B289" s="179" t="s">
        <v>94</v>
      </c>
      <c r="C289" s="179" t="s">
        <v>68</v>
      </c>
      <c r="D289" s="179" t="s">
        <v>566</v>
      </c>
      <c r="E289" s="179" t="s">
        <v>244</v>
      </c>
      <c r="F289" s="180">
        <f t="shared" si="94"/>
        <v>30000</v>
      </c>
      <c r="G289" s="222"/>
      <c r="H289" s="180"/>
      <c r="I289" s="180"/>
      <c r="J289" s="180"/>
      <c r="K289" s="180">
        <f t="shared" si="95"/>
        <v>30000</v>
      </c>
      <c r="L289" s="180">
        <f t="shared" si="95"/>
        <v>30000</v>
      </c>
    </row>
    <row r="290" spans="1:12" ht="25.5" hidden="1" x14ac:dyDescent="0.25">
      <c r="A290" s="191" t="s">
        <v>479</v>
      </c>
      <c r="B290" s="179" t="s">
        <v>94</v>
      </c>
      <c r="C290" s="179" t="s">
        <v>68</v>
      </c>
      <c r="D290" s="179" t="s">
        <v>566</v>
      </c>
      <c r="E290" s="179" t="s">
        <v>480</v>
      </c>
      <c r="F290" s="180">
        <f t="shared" si="94"/>
        <v>30000</v>
      </c>
      <c r="G290" s="222"/>
      <c r="H290" s="180"/>
      <c r="I290" s="180"/>
      <c r="J290" s="180"/>
      <c r="K290" s="180">
        <f t="shared" si="95"/>
        <v>30000</v>
      </c>
      <c r="L290" s="180">
        <f t="shared" si="95"/>
        <v>30000</v>
      </c>
    </row>
    <row r="291" spans="1:12" ht="15" x14ac:dyDescent="0.25">
      <c r="A291" s="182" t="s">
        <v>435</v>
      </c>
      <c r="B291" s="179" t="s">
        <v>94</v>
      </c>
      <c r="C291" s="179" t="s">
        <v>68</v>
      </c>
      <c r="D291" s="179" t="s">
        <v>566</v>
      </c>
      <c r="E291" s="179" t="s">
        <v>436</v>
      </c>
      <c r="F291" s="180">
        <f>F292+F293+F294</f>
        <v>30000</v>
      </c>
      <c r="G291" s="222"/>
      <c r="H291" s="180"/>
      <c r="I291" s="180"/>
      <c r="J291" s="180"/>
      <c r="K291" s="180">
        <f t="shared" ref="K291:L291" si="97">K292+K293+K294</f>
        <v>30000</v>
      </c>
      <c r="L291" s="180">
        <f t="shared" si="97"/>
        <v>30000</v>
      </c>
    </row>
    <row r="292" spans="1:12" ht="15" hidden="1" x14ac:dyDescent="0.25">
      <c r="A292" s="181" t="s">
        <v>441</v>
      </c>
      <c r="B292" s="173" t="s">
        <v>94</v>
      </c>
      <c r="C292" s="173" t="s">
        <v>68</v>
      </c>
      <c r="D292" s="179" t="s">
        <v>566</v>
      </c>
      <c r="E292" s="179" t="s">
        <v>436</v>
      </c>
      <c r="F292" s="180">
        <v>10000</v>
      </c>
      <c r="G292" s="222"/>
      <c r="H292" s="180"/>
      <c r="I292" s="180"/>
      <c r="J292" s="180"/>
      <c r="K292" s="180">
        <v>10000</v>
      </c>
      <c r="L292" s="180">
        <v>10000</v>
      </c>
    </row>
    <row r="293" spans="1:12" ht="15" hidden="1" x14ac:dyDescent="0.25">
      <c r="A293" s="181" t="s">
        <v>533</v>
      </c>
      <c r="B293" s="173" t="s">
        <v>94</v>
      </c>
      <c r="C293" s="179" t="s">
        <v>68</v>
      </c>
      <c r="D293" s="179" t="s">
        <v>566</v>
      </c>
      <c r="E293" s="179" t="s">
        <v>436</v>
      </c>
      <c r="F293" s="180">
        <v>20000</v>
      </c>
      <c r="G293" s="222"/>
      <c r="H293" s="180"/>
      <c r="I293" s="180"/>
      <c r="J293" s="180"/>
      <c r="K293" s="180">
        <v>20000</v>
      </c>
      <c r="L293" s="180">
        <v>20000</v>
      </c>
    </row>
    <row r="294" spans="1:12" ht="15" hidden="1" x14ac:dyDescent="0.25">
      <c r="A294" s="185" t="s">
        <v>443</v>
      </c>
      <c r="B294" s="173" t="s">
        <v>94</v>
      </c>
      <c r="C294" s="179" t="s">
        <v>68</v>
      </c>
      <c r="D294" s="179" t="s">
        <v>566</v>
      </c>
      <c r="E294" s="179" t="s">
        <v>436</v>
      </c>
      <c r="F294" s="180"/>
      <c r="G294" s="222"/>
      <c r="H294" s="180"/>
      <c r="I294" s="180"/>
      <c r="J294" s="180"/>
      <c r="K294" s="180"/>
      <c r="L294" s="180"/>
    </row>
    <row r="295" spans="1:12" ht="15" x14ac:dyDescent="0.25">
      <c r="A295" s="175" t="s">
        <v>79</v>
      </c>
      <c r="B295" s="173" t="s">
        <v>94</v>
      </c>
      <c r="C295" s="173" t="s">
        <v>80</v>
      </c>
      <c r="D295" s="173"/>
      <c r="E295" s="179" t="s">
        <v>461</v>
      </c>
      <c r="F295" s="176">
        <f>F296+F355</f>
        <v>1914016.94</v>
      </c>
      <c r="G295" s="220"/>
      <c r="H295" s="221" t="e">
        <f>#REF!+#REF!+#REF!</f>
        <v>#REF!</v>
      </c>
      <c r="I295" s="221">
        <v>43000</v>
      </c>
      <c r="J295" s="221" t="e">
        <f>#REF!+#REF!+#REF!</f>
        <v>#REF!</v>
      </c>
      <c r="K295" s="176">
        <f t="shared" ref="K295:L295" si="98">K296+K355</f>
        <v>1151544</v>
      </c>
      <c r="L295" s="176">
        <f t="shared" si="98"/>
        <v>1151544</v>
      </c>
    </row>
    <row r="296" spans="1:12" ht="26.25" x14ac:dyDescent="0.25">
      <c r="A296" s="203" t="s">
        <v>562</v>
      </c>
      <c r="B296" s="173" t="s">
        <v>94</v>
      </c>
      <c r="C296" s="173" t="s">
        <v>80</v>
      </c>
      <c r="D296" s="173" t="s">
        <v>563</v>
      </c>
      <c r="E296" s="179"/>
      <c r="F296" s="176">
        <f>F297+F342</f>
        <v>1438516.94</v>
      </c>
      <c r="G296" s="227"/>
      <c r="H296" s="176"/>
      <c r="I296" s="176"/>
      <c r="J296" s="176"/>
      <c r="K296" s="176">
        <f>K297+K342</f>
        <v>708400</v>
      </c>
      <c r="L296" s="176">
        <f>L297+L342</f>
        <v>708400</v>
      </c>
    </row>
    <row r="297" spans="1:12" ht="15" x14ac:dyDescent="0.25">
      <c r="A297" s="203" t="s">
        <v>567</v>
      </c>
      <c r="B297" s="173" t="s">
        <v>94</v>
      </c>
      <c r="C297" s="173" t="s">
        <v>80</v>
      </c>
      <c r="D297" s="173" t="s">
        <v>568</v>
      </c>
      <c r="E297" s="179"/>
      <c r="F297" s="176">
        <f>F298+F312+F330</f>
        <v>1408516.94</v>
      </c>
      <c r="G297" s="227"/>
      <c r="H297" s="176"/>
      <c r="I297" s="176"/>
      <c r="J297" s="176"/>
      <c r="K297" s="176">
        <f t="shared" ref="K297:L297" si="99">K298+K312+K330+K336</f>
        <v>708400</v>
      </c>
      <c r="L297" s="176">
        <f t="shared" si="99"/>
        <v>708400</v>
      </c>
    </row>
    <row r="298" spans="1:12" ht="26.25" x14ac:dyDescent="0.25">
      <c r="A298" s="192" t="s">
        <v>569</v>
      </c>
      <c r="B298" s="179" t="s">
        <v>94</v>
      </c>
      <c r="C298" s="179" t="s">
        <v>80</v>
      </c>
      <c r="D298" s="179" t="s">
        <v>570</v>
      </c>
      <c r="E298" s="179"/>
      <c r="F298" s="180">
        <f>F299</f>
        <v>786500</v>
      </c>
      <c r="G298" s="222"/>
      <c r="H298" s="239"/>
      <c r="I298" s="239"/>
      <c r="J298" s="239"/>
      <c r="K298" s="180">
        <f t="shared" ref="K298:L301" si="100">K299</f>
        <v>345000</v>
      </c>
      <c r="L298" s="180">
        <f t="shared" si="100"/>
        <v>345000</v>
      </c>
    </row>
    <row r="299" spans="1:12" ht="63.75" x14ac:dyDescent="0.25">
      <c r="A299" s="193" t="s">
        <v>675</v>
      </c>
      <c r="B299" s="179" t="s">
        <v>94</v>
      </c>
      <c r="C299" s="179" t="s">
        <v>80</v>
      </c>
      <c r="D299" s="179" t="s">
        <v>571</v>
      </c>
      <c r="E299" s="179"/>
      <c r="F299" s="180">
        <f>F300</f>
        <v>786500</v>
      </c>
      <c r="G299" s="222"/>
      <c r="H299" s="180"/>
      <c r="I299" s="180"/>
      <c r="J299" s="180"/>
      <c r="K299" s="180">
        <f t="shared" si="100"/>
        <v>345000</v>
      </c>
      <c r="L299" s="180">
        <f t="shared" si="100"/>
        <v>345000</v>
      </c>
    </row>
    <row r="300" spans="1:12" ht="25.5" x14ac:dyDescent="0.25">
      <c r="A300" s="191" t="s">
        <v>478</v>
      </c>
      <c r="B300" s="179" t="s">
        <v>94</v>
      </c>
      <c r="C300" s="179" t="s">
        <v>80</v>
      </c>
      <c r="D300" s="179" t="s">
        <v>571</v>
      </c>
      <c r="E300" s="179" t="s">
        <v>244</v>
      </c>
      <c r="F300" s="180">
        <f>F301</f>
        <v>786500</v>
      </c>
      <c r="G300" s="222"/>
      <c r="H300" s="180"/>
      <c r="I300" s="180"/>
      <c r="J300" s="180"/>
      <c r="K300" s="180">
        <f t="shared" si="100"/>
        <v>345000</v>
      </c>
      <c r="L300" s="180">
        <f t="shared" si="100"/>
        <v>345000</v>
      </c>
    </row>
    <row r="301" spans="1:12" ht="25.5" hidden="1" x14ac:dyDescent="0.25">
      <c r="A301" s="191" t="s">
        <v>479</v>
      </c>
      <c r="B301" s="179" t="s">
        <v>94</v>
      </c>
      <c r="C301" s="179" t="s">
        <v>80</v>
      </c>
      <c r="D301" s="179" t="s">
        <v>571</v>
      </c>
      <c r="E301" s="179" t="s">
        <v>480</v>
      </c>
      <c r="F301" s="180">
        <f>F302</f>
        <v>786500</v>
      </c>
      <c r="G301" s="222"/>
      <c r="H301" s="180"/>
      <c r="I301" s="180"/>
      <c r="J301" s="180"/>
      <c r="K301" s="180">
        <f t="shared" si="100"/>
        <v>345000</v>
      </c>
      <c r="L301" s="180">
        <f t="shared" si="100"/>
        <v>345000</v>
      </c>
    </row>
    <row r="302" spans="1:12" ht="15" x14ac:dyDescent="0.25">
      <c r="A302" s="182" t="s">
        <v>435</v>
      </c>
      <c r="B302" s="179" t="s">
        <v>94</v>
      </c>
      <c r="C302" s="179" t="s">
        <v>80</v>
      </c>
      <c r="D302" s="179" t="s">
        <v>571</v>
      </c>
      <c r="E302" s="179" t="s">
        <v>436</v>
      </c>
      <c r="F302" s="180">
        <v>786500</v>
      </c>
      <c r="G302" s="222"/>
      <c r="H302" s="180"/>
      <c r="I302" s="180">
        <v>50000</v>
      </c>
      <c r="J302" s="180">
        <v>0</v>
      </c>
      <c r="K302" s="180">
        <f t="shared" ref="K302:L302" si="101">K303+K304+K311</f>
        <v>345000</v>
      </c>
      <c r="L302" s="180">
        <f t="shared" si="101"/>
        <v>345000</v>
      </c>
    </row>
    <row r="303" spans="1:12" ht="15" hidden="1" x14ac:dyDescent="0.25">
      <c r="A303" s="181" t="s">
        <v>438</v>
      </c>
      <c r="B303" s="173" t="s">
        <v>94</v>
      </c>
      <c r="C303" s="179" t="s">
        <v>80</v>
      </c>
      <c r="D303" s="179" t="s">
        <v>571</v>
      </c>
      <c r="E303" s="179" t="s">
        <v>436</v>
      </c>
      <c r="F303" s="180">
        <v>280000</v>
      </c>
      <c r="G303" s="227"/>
      <c r="H303" s="176"/>
      <c r="I303" s="176"/>
      <c r="J303" s="176"/>
      <c r="K303" s="180">
        <v>280000</v>
      </c>
      <c r="L303" s="180">
        <v>280000</v>
      </c>
    </row>
    <row r="304" spans="1:12" ht="15" hidden="1" x14ac:dyDescent="0.25">
      <c r="A304" s="181" t="s">
        <v>439</v>
      </c>
      <c r="B304" s="173" t="s">
        <v>94</v>
      </c>
      <c r="C304" s="179" t="s">
        <v>80</v>
      </c>
      <c r="D304" s="179" t="s">
        <v>571</v>
      </c>
      <c r="E304" s="179" t="s">
        <v>436</v>
      </c>
      <c r="F304" s="180">
        <v>30000</v>
      </c>
      <c r="G304" s="222"/>
      <c r="H304" s="180"/>
      <c r="I304" s="180"/>
      <c r="J304" s="180"/>
      <c r="K304" s="180">
        <v>30000</v>
      </c>
      <c r="L304" s="180">
        <v>30000</v>
      </c>
    </row>
    <row r="305" spans="1:12" ht="26.25" hidden="1" x14ac:dyDescent="0.25">
      <c r="A305" s="186" t="s">
        <v>446</v>
      </c>
      <c r="B305" s="173" t="s">
        <v>94</v>
      </c>
      <c r="C305" s="179" t="s">
        <v>80</v>
      </c>
      <c r="D305" s="179" t="s">
        <v>576</v>
      </c>
      <c r="E305" s="183" t="s">
        <v>436</v>
      </c>
      <c r="F305" s="180"/>
      <c r="G305" s="222"/>
      <c r="H305" s="180"/>
      <c r="I305" s="180"/>
      <c r="J305" s="180"/>
      <c r="K305" s="180"/>
      <c r="L305" s="180"/>
    </row>
    <row r="306" spans="1:12" ht="25.5" hidden="1" x14ac:dyDescent="0.25">
      <c r="A306" s="206" t="s">
        <v>577</v>
      </c>
      <c r="B306" s="173" t="s">
        <v>94</v>
      </c>
      <c r="C306" s="173" t="s">
        <v>80</v>
      </c>
      <c r="D306" s="173" t="s">
        <v>578</v>
      </c>
      <c r="E306" s="173"/>
      <c r="F306" s="176">
        <f t="shared" ref="F306:F340" si="102">F307</f>
        <v>35000</v>
      </c>
      <c r="G306" s="222"/>
      <c r="H306" s="221"/>
      <c r="I306" s="221"/>
      <c r="J306" s="221"/>
      <c r="K306" s="176">
        <f t="shared" ref="K306:L339" si="103">K307</f>
        <v>35000</v>
      </c>
      <c r="L306" s="176">
        <f t="shared" si="103"/>
        <v>35000</v>
      </c>
    </row>
    <row r="307" spans="1:12" ht="63.75" hidden="1" x14ac:dyDescent="0.25">
      <c r="A307" s="200" t="s">
        <v>484</v>
      </c>
      <c r="B307" s="173" t="s">
        <v>94</v>
      </c>
      <c r="C307" s="173" t="s">
        <v>80</v>
      </c>
      <c r="D307" s="173" t="s">
        <v>579</v>
      </c>
      <c r="E307" s="173"/>
      <c r="F307" s="176">
        <f t="shared" si="102"/>
        <v>35000</v>
      </c>
      <c r="G307" s="227"/>
      <c r="H307" s="176"/>
      <c r="I307" s="176"/>
      <c r="J307" s="176"/>
      <c r="K307" s="176">
        <f t="shared" si="103"/>
        <v>35000</v>
      </c>
      <c r="L307" s="176">
        <f t="shared" si="103"/>
        <v>35000</v>
      </c>
    </row>
    <row r="308" spans="1:12" ht="25.5" hidden="1" x14ac:dyDescent="0.25">
      <c r="A308" s="201" t="s">
        <v>550</v>
      </c>
      <c r="B308" s="173" t="s">
        <v>94</v>
      </c>
      <c r="C308" s="173" t="s">
        <v>80</v>
      </c>
      <c r="D308" s="173" t="s">
        <v>579</v>
      </c>
      <c r="E308" s="173" t="s">
        <v>244</v>
      </c>
      <c r="F308" s="176">
        <f t="shared" si="102"/>
        <v>35000</v>
      </c>
      <c r="G308" s="227"/>
      <c r="H308" s="176"/>
      <c r="I308" s="176"/>
      <c r="J308" s="176"/>
      <c r="K308" s="176">
        <f t="shared" si="103"/>
        <v>35000</v>
      </c>
      <c r="L308" s="176">
        <f t="shared" si="103"/>
        <v>35000</v>
      </c>
    </row>
    <row r="309" spans="1:12" ht="25.5" hidden="1" x14ac:dyDescent="0.25">
      <c r="A309" s="201" t="s">
        <v>479</v>
      </c>
      <c r="B309" s="173" t="s">
        <v>94</v>
      </c>
      <c r="C309" s="173" t="s">
        <v>80</v>
      </c>
      <c r="D309" s="173" t="s">
        <v>579</v>
      </c>
      <c r="E309" s="173" t="s">
        <v>480</v>
      </c>
      <c r="F309" s="176">
        <f t="shared" si="102"/>
        <v>35000</v>
      </c>
      <c r="G309" s="227"/>
      <c r="H309" s="176"/>
      <c r="I309" s="176"/>
      <c r="J309" s="176"/>
      <c r="K309" s="176">
        <f t="shared" si="103"/>
        <v>35000</v>
      </c>
      <c r="L309" s="176">
        <f t="shared" si="103"/>
        <v>35000</v>
      </c>
    </row>
    <row r="310" spans="1:12" ht="15" hidden="1" x14ac:dyDescent="0.25">
      <c r="A310" s="189" t="s">
        <v>435</v>
      </c>
      <c r="B310" s="173" t="s">
        <v>94</v>
      </c>
      <c r="C310" s="173" t="s">
        <v>80</v>
      </c>
      <c r="D310" s="173" t="s">
        <v>579</v>
      </c>
      <c r="E310" s="173" t="s">
        <v>436</v>
      </c>
      <c r="F310" s="176">
        <f t="shared" si="102"/>
        <v>35000</v>
      </c>
      <c r="G310" s="227"/>
      <c r="H310" s="176"/>
      <c r="I310" s="176">
        <v>50000</v>
      </c>
      <c r="J310" s="176">
        <v>0</v>
      </c>
      <c r="K310" s="176">
        <f t="shared" si="103"/>
        <v>35000</v>
      </c>
      <c r="L310" s="176">
        <f t="shared" si="103"/>
        <v>35000</v>
      </c>
    </row>
    <row r="311" spans="1:12" ht="15" hidden="1" x14ac:dyDescent="0.25">
      <c r="A311" s="181" t="s">
        <v>441</v>
      </c>
      <c r="B311" s="173" t="s">
        <v>94</v>
      </c>
      <c r="C311" s="179" t="s">
        <v>80</v>
      </c>
      <c r="D311" s="179" t="s">
        <v>571</v>
      </c>
      <c r="E311" s="179" t="s">
        <v>436</v>
      </c>
      <c r="F311" s="180">
        <v>35000</v>
      </c>
      <c r="G311" s="222"/>
      <c r="H311" s="180"/>
      <c r="I311" s="180"/>
      <c r="J311" s="180"/>
      <c r="K311" s="180">
        <v>35000</v>
      </c>
      <c r="L311" s="180">
        <v>35000</v>
      </c>
    </row>
    <row r="312" spans="1:12" ht="26.25" x14ac:dyDescent="0.25">
      <c r="A312" s="236" t="s">
        <v>572</v>
      </c>
      <c r="B312" s="173" t="s">
        <v>94</v>
      </c>
      <c r="C312" s="173" t="s">
        <v>80</v>
      </c>
      <c r="D312" s="173" t="s">
        <v>573</v>
      </c>
      <c r="E312" s="179"/>
      <c r="F312" s="176">
        <f>F313</f>
        <v>619016.93999999994</v>
      </c>
      <c r="G312" s="227"/>
      <c r="H312" s="176"/>
      <c r="I312" s="176"/>
      <c r="J312" s="176"/>
      <c r="K312" s="176">
        <f t="shared" ref="K312:L312" si="104">K313</f>
        <v>360400</v>
      </c>
      <c r="L312" s="176">
        <f t="shared" si="104"/>
        <v>360400</v>
      </c>
    </row>
    <row r="313" spans="1:12" ht="26.25" x14ac:dyDescent="0.25">
      <c r="A313" s="186" t="s">
        <v>679</v>
      </c>
      <c r="B313" s="179" t="s">
        <v>94</v>
      </c>
      <c r="C313" s="179" t="s">
        <v>80</v>
      </c>
      <c r="D313" s="179" t="s">
        <v>574</v>
      </c>
      <c r="E313" s="179"/>
      <c r="F313" s="180">
        <f>F314+F321</f>
        <v>619016.93999999994</v>
      </c>
      <c r="G313" s="222"/>
      <c r="H313" s="180"/>
      <c r="I313" s="180"/>
      <c r="J313" s="180"/>
      <c r="K313" s="180">
        <f t="shared" ref="K313:L313" si="105">K314+K321</f>
        <v>360400</v>
      </c>
      <c r="L313" s="180">
        <f t="shared" si="105"/>
        <v>360400</v>
      </c>
    </row>
    <row r="314" spans="1:12" ht="51" hidden="1" x14ac:dyDescent="0.25">
      <c r="A314" s="178" t="s">
        <v>240</v>
      </c>
      <c r="B314" s="179" t="s">
        <v>94</v>
      </c>
      <c r="C314" s="179" t="s">
        <v>80</v>
      </c>
      <c r="D314" s="179" t="s">
        <v>575</v>
      </c>
      <c r="E314" s="179" t="s">
        <v>242</v>
      </c>
      <c r="F314" s="180">
        <f>F315</f>
        <v>340016.94</v>
      </c>
      <c r="G314" s="222"/>
      <c r="H314" s="180"/>
      <c r="I314" s="180"/>
      <c r="J314" s="180"/>
      <c r="K314" s="180">
        <f t="shared" ref="K314:L314" si="106">K315</f>
        <v>265400</v>
      </c>
      <c r="L314" s="180">
        <f t="shared" si="106"/>
        <v>265400</v>
      </c>
    </row>
    <row r="315" spans="1:12" ht="15" x14ac:dyDescent="0.25">
      <c r="A315" s="178" t="s">
        <v>515</v>
      </c>
      <c r="B315" s="179" t="s">
        <v>94</v>
      </c>
      <c r="C315" s="179" t="s">
        <v>80</v>
      </c>
      <c r="D315" s="179" t="s">
        <v>575</v>
      </c>
      <c r="E315" s="179" t="s">
        <v>516</v>
      </c>
      <c r="F315" s="180">
        <f>F316+F319</f>
        <v>340016.94</v>
      </c>
      <c r="G315" s="222"/>
      <c r="H315" s="180"/>
      <c r="I315" s="180"/>
      <c r="J315" s="180"/>
      <c r="K315" s="180">
        <f t="shared" ref="K315:L315" si="107">K316+K319</f>
        <v>265400</v>
      </c>
      <c r="L315" s="180">
        <f t="shared" si="107"/>
        <v>265400</v>
      </c>
    </row>
    <row r="316" spans="1:12" ht="15" x14ac:dyDescent="0.25">
      <c r="A316" s="178" t="s">
        <v>517</v>
      </c>
      <c r="B316" s="179" t="s">
        <v>94</v>
      </c>
      <c r="C316" s="179" t="s">
        <v>80</v>
      </c>
      <c r="D316" s="179" t="s">
        <v>575</v>
      </c>
      <c r="E316" s="179" t="s">
        <v>518</v>
      </c>
      <c r="F316" s="180">
        <v>258266.94</v>
      </c>
      <c r="G316" s="222"/>
      <c r="H316" s="180"/>
      <c r="I316" s="180"/>
      <c r="J316" s="180"/>
      <c r="K316" s="180">
        <f t="shared" ref="K316:L316" si="108">K317+K318</f>
        <v>205000</v>
      </c>
      <c r="L316" s="180">
        <f t="shared" si="108"/>
        <v>205000</v>
      </c>
    </row>
    <row r="317" spans="1:12" ht="15" hidden="1" x14ac:dyDescent="0.25">
      <c r="A317" s="181" t="s">
        <v>418</v>
      </c>
      <c r="B317" s="179" t="s">
        <v>94</v>
      </c>
      <c r="C317" s="179" t="s">
        <v>80</v>
      </c>
      <c r="D317" s="179" t="s">
        <v>575</v>
      </c>
      <c r="E317" s="179" t="s">
        <v>518</v>
      </c>
      <c r="F317" s="180">
        <v>217266.94</v>
      </c>
      <c r="G317" s="238"/>
      <c r="H317" s="239"/>
      <c r="I317" s="239"/>
      <c r="J317" s="239"/>
      <c r="K317" s="180">
        <v>200000</v>
      </c>
      <c r="L317" s="180">
        <v>200000</v>
      </c>
    </row>
    <row r="318" spans="1:12" ht="25.5" hidden="1" x14ac:dyDescent="0.25">
      <c r="A318" s="182" t="s">
        <v>419</v>
      </c>
      <c r="B318" s="179" t="s">
        <v>94</v>
      </c>
      <c r="C318" s="179" t="s">
        <v>80</v>
      </c>
      <c r="D318" s="179" t="s">
        <v>575</v>
      </c>
      <c r="E318" s="183" t="s">
        <v>518</v>
      </c>
      <c r="F318" s="184">
        <v>5000</v>
      </c>
      <c r="G318" s="183"/>
      <c r="H318" s="199"/>
      <c r="I318" s="224"/>
      <c r="J318" s="180"/>
      <c r="K318" s="184">
        <v>5000</v>
      </c>
      <c r="L318" s="184">
        <v>5000</v>
      </c>
    </row>
    <row r="319" spans="1:12" ht="27.75" customHeight="1" x14ac:dyDescent="0.25">
      <c r="A319" s="178" t="s">
        <v>519</v>
      </c>
      <c r="B319" s="179" t="s">
        <v>94</v>
      </c>
      <c r="C319" s="179" t="s">
        <v>80</v>
      </c>
      <c r="D319" s="179" t="s">
        <v>575</v>
      </c>
      <c r="E319" s="183" t="s">
        <v>520</v>
      </c>
      <c r="F319" s="184">
        <v>81750</v>
      </c>
      <c r="G319" s="183"/>
      <c r="H319" s="199"/>
      <c r="I319" s="224"/>
      <c r="J319" s="180"/>
      <c r="K319" s="184">
        <f t="shared" ref="K319:L319" si="109">K320</f>
        <v>60400</v>
      </c>
      <c r="L319" s="184">
        <f t="shared" si="109"/>
        <v>60400</v>
      </c>
    </row>
    <row r="320" spans="1:12" ht="15" hidden="1" x14ac:dyDescent="0.25">
      <c r="A320" s="181" t="s">
        <v>428</v>
      </c>
      <c r="B320" s="179" t="s">
        <v>94</v>
      </c>
      <c r="C320" s="179" t="s">
        <v>80</v>
      </c>
      <c r="D320" s="179" t="s">
        <v>575</v>
      </c>
      <c r="E320" s="179" t="s">
        <v>520</v>
      </c>
      <c r="F320" s="180">
        <v>70450</v>
      </c>
      <c r="G320" s="238"/>
      <c r="H320" s="239"/>
      <c r="I320" s="239"/>
      <c r="J320" s="239"/>
      <c r="K320" s="180">
        <v>60400</v>
      </c>
      <c r="L320" s="180">
        <v>60400</v>
      </c>
    </row>
    <row r="321" spans="1:12" ht="38.25" hidden="1" x14ac:dyDescent="0.25">
      <c r="A321" s="181" t="s">
        <v>175</v>
      </c>
      <c r="B321" s="179" t="s">
        <v>94</v>
      </c>
      <c r="C321" s="179" t="s">
        <v>80</v>
      </c>
      <c r="D321" s="179" t="s">
        <v>576</v>
      </c>
      <c r="E321" s="179"/>
      <c r="F321" s="180">
        <f>F322</f>
        <v>279000</v>
      </c>
      <c r="G321" s="238"/>
      <c r="H321" s="239"/>
      <c r="I321" s="239"/>
      <c r="J321" s="239"/>
      <c r="K321" s="180">
        <f t="shared" ref="K321:L323" si="110">K322</f>
        <v>95000</v>
      </c>
      <c r="L321" s="180">
        <f t="shared" si="110"/>
        <v>95000</v>
      </c>
    </row>
    <row r="322" spans="1:12" ht="25.5" x14ac:dyDescent="0.25">
      <c r="A322" s="191" t="s">
        <v>478</v>
      </c>
      <c r="B322" s="179" t="s">
        <v>94</v>
      </c>
      <c r="C322" s="179" t="s">
        <v>80</v>
      </c>
      <c r="D322" s="179" t="s">
        <v>576</v>
      </c>
      <c r="E322" s="179" t="s">
        <v>244</v>
      </c>
      <c r="F322" s="180">
        <f>F323</f>
        <v>279000</v>
      </c>
      <c r="G322" s="222"/>
      <c r="H322" s="180"/>
      <c r="I322" s="180"/>
      <c r="J322" s="180"/>
      <c r="K322" s="180">
        <f t="shared" si="110"/>
        <v>95000</v>
      </c>
      <c r="L322" s="180">
        <f t="shared" si="110"/>
        <v>95000</v>
      </c>
    </row>
    <row r="323" spans="1:12" ht="25.5" hidden="1" x14ac:dyDescent="0.25">
      <c r="A323" s="191" t="s">
        <v>479</v>
      </c>
      <c r="B323" s="179" t="s">
        <v>94</v>
      </c>
      <c r="C323" s="179" t="s">
        <v>80</v>
      </c>
      <c r="D323" s="179" t="s">
        <v>576</v>
      </c>
      <c r="E323" s="179" t="s">
        <v>480</v>
      </c>
      <c r="F323" s="180">
        <f>F324</f>
        <v>279000</v>
      </c>
      <c r="G323" s="222"/>
      <c r="H323" s="180"/>
      <c r="I323" s="180"/>
      <c r="J323" s="180"/>
      <c r="K323" s="180">
        <f t="shared" si="110"/>
        <v>95000</v>
      </c>
      <c r="L323" s="180">
        <f t="shared" si="110"/>
        <v>95000</v>
      </c>
    </row>
    <row r="324" spans="1:12" ht="15" x14ac:dyDescent="0.25">
      <c r="A324" s="182" t="s">
        <v>435</v>
      </c>
      <c r="B324" s="179" t="s">
        <v>94</v>
      </c>
      <c r="C324" s="179" t="s">
        <v>80</v>
      </c>
      <c r="D324" s="179" t="s">
        <v>576</v>
      </c>
      <c r="E324" s="179" t="s">
        <v>436</v>
      </c>
      <c r="F324" s="180">
        <v>279000</v>
      </c>
      <c r="G324" s="238"/>
      <c r="H324" s="239"/>
      <c r="I324" s="239"/>
      <c r="J324" s="239"/>
      <c r="K324" s="180">
        <f t="shared" ref="K324:L324" si="111">K325+K326+K329</f>
        <v>95000</v>
      </c>
      <c r="L324" s="180">
        <f t="shared" si="111"/>
        <v>95000</v>
      </c>
    </row>
    <row r="325" spans="1:12" ht="15" hidden="1" x14ac:dyDescent="0.25">
      <c r="A325" s="181" t="s">
        <v>440</v>
      </c>
      <c r="B325" s="173" t="s">
        <v>94</v>
      </c>
      <c r="C325" s="179" t="s">
        <v>80</v>
      </c>
      <c r="D325" s="179" t="s">
        <v>576</v>
      </c>
      <c r="E325" s="179" t="s">
        <v>436</v>
      </c>
      <c r="F325" s="180">
        <v>5000</v>
      </c>
      <c r="G325" s="222"/>
      <c r="H325" s="180"/>
      <c r="I325" s="180"/>
      <c r="J325" s="180"/>
      <c r="K325" s="180">
        <v>5000</v>
      </c>
      <c r="L325" s="180">
        <v>5000</v>
      </c>
    </row>
    <row r="326" spans="1:12" ht="15" hidden="1" x14ac:dyDescent="0.25">
      <c r="A326" s="181" t="s">
        <v>442</v>
      </c>
      <c r="B326" s="179" t="s">
        <v>94</v>
      </c>
      <c r="C326" s="179" t="s">
        <v>80</v>
      </c>
      <c r="D326" s="179" t="s">
        <v>576</v>
      </c>
      <c r="E326" s="179" t="s">
        <v>436</v>
      </c>
      <c r="F326" s="180">
        <v>100000</v>
      </c>
      <c r="G326" s="220"/>
      <c r="H326" s="221"/>
      <c r="I326" s="221"/>
      <c r="J326" s="221"/>
      <c r="K326" s="180">
        <v>70000</v>
      </c>
      <c r="L326" s="180">
        <v>70000</v>
      </c>
    </row>
    <row r="327" spans="1:12" ht="15" hidden="1" x14ac:dyDescent="0.25">
      <c r="A327" s="181" t="s">
        <v>533</v>
      </c>
      <c r="B327" s="179" t="s">
        <v>94</v>
      </c>
      <c r="C327" s="179" t="s">
        <v>80</v>
      </c>
      <c r="D327" s="179" t="s">
        <v>576</v>
      </c>
      <c r="E327" s="179" t="s">
        <v>436</v>
      </c>
      <c r="F327" s="176"/>
      <c r="G327" s="220"/>
      <c r="H327" s="221"/>
      <c r="I327" s="221"/>
      <c r="J327" s="221"/>
      <c r="K327" s="176"/>
      <c r="L327" s="176"/>
    </row>
    <row r="328" spans="1:12" ht="15" hidden="1" x14ac:dyDescent="0.25">
      <c r="A328" s="185" t="s">
        <v>443</v>
      </c>
      <c r="B328" s="179" t="s">
        <v>94</v>
      </c>
      <c r="C328" s="179" t="s">
        <v>80</v>
      </c>
      <c r="D328" s="179" t="s">
        <v>576</v>
      </c>
      <c r="E328" s="179" t="s">
        <v>436</v>
      </c>
      <c r="F328" s="180"/>
      <c r="G328" s="222"/>
      <c r="H328" s="180"/>
      <c r="I328" s="180"/>
      <c r="J328" s="180"/>
      <c r="K328" s="180"/>
      <c r="L328" s="180"/>
    </row>
    <row r="329" spans="1:12" ht="15" hidden="1" x14ac:dyDescent="0.25">
      <c r="A329" s="186" t="s">
        <v>445</v>
      </c>
      <c r="B329" s="179" t="s">
        <v>94</v>
      </c>
      <c r="C329" s="179" t="s">
        <v>80</v>
      </c>
      <c r="D329" s="179" t="s">
        <v>576</v>
      </c>
      <c r="E329" s="183" t="s">
        <v>436</v>
      </c>
      <c r="F329" s="180">
        <v>50000</v>
      </c>
      <c r="G329" s="222"/>
      <c r="H329" s="180"/>
      <c r="I329" s="180"/>
      <c r="J329" s="180"/>
      <c r="K329" s="180">
        <v>20000</v>
      </c>
      <c r="L329" s="180">
        <v>20000</v>
      </c>
    </row>
    <row r="330" spans="1:12" ht="25.5" x14ac:dyDescent="0.25">
      <c r="A330" s="205" t="s">
        <v>580</v>
      </c>
      <c r="B330" s="179" t="s">
        <v>94</v>
      </c>
      <c r="C330" s="179" t="s">
        <v>80</v>
      </c>
      <c r="D330" s="179" t="s">
        <v>581</v>
      </c>
      <c r="E330" s="179"/>
      <c r="F330" s="180">
        <f t="shared" si="102"/>
        <v>3000</v>
      </c>
      <c r="G330" s="222"/>
      <c r="H330" s="239"/>
      <c r="I330" s="239"/>
      <c r="J330" s="239"/>
      <c r="K330" s="180">
        <f t="shared" si="103"/>
        <v>3000</v>
      </c>
      <c r="L330" s="180">
        <f t="shared" si="103"/>
        <v>3000</v>
      </c>
    </row>
    <row r="331" spans="1:12" ht="63.75" x14ac:dyDescent="0.25">
      <c r="A331" s="193" t="s">
        <v>675</v>
      </c>
      <c r="B331" s="179" t="s">
        <v>94</v>
      </c>
      <c r="C331" s="179" t="s">
        <v>80</v>
      </c>
      <c r="D331" s="179" t="s">
        <v>582</v>
      </c>
      <c r="E331" s="179"/>
      <c r="F331" s="180">
        <f t="shared" si="102"/>
        <v>3000</v>
      </c>
      <c r="G331" s="222"/>
      <c r="H331" s="180"/>
      <c r="I331" s="180"/>
      <c r="J331" s="180"/>
      <c r="K331" s="180">
        <f t="shared" si="103"/>
        <v>3000</v>
      </c>
      <c r="L331" s="180">
        <f t="shared" si="103"/>
        <v>3000</v>
      </c>
    </row>
    <row r="332" spans="1:12" ht="25.5" x14ac:dyDescent="0.25">
      <c r="A332" s="191" t="s">
        <v>478</v>
      </c>
      <c r="B332" s="179" t="s">
        <v>94</v>
      </c>
      <c r="C332" s="179" t="s">
        <v>80</v>
      </c>
      <c r="D332" s="179" t="s">
        <v>582</v>
      </c>
      <c r="E332" s="179" t="s">
        <v>244</v>
      </c>
      <c r="F332" s="180">
        <f t="shared" si="102"/>
        <v>3000</v>
      </c>
      <c r="G332" s="222"/>
      <c r="H332" s="180"/>
      <c r="I332" s="180"/>
      <c r="J332" s="180"/>
      <c r="K332" s="180">
        <f t="shared" si="103"/>
        <v>3000</v>
      </c>
      <c r="L332" s="180">
        <f t="shared" si="103"/>
        <v>3000</v>
      </c>
    </row>
    <row r="333" spans="1:12" ht="25.5" hidden="1" x14ac:dyDescent="0.25">
      <c r="A333" s="191" t="s">
        <v>479</v>
      </c>
      <c r="B333" s="179" t="s">
        <v>94</v>
      </c>
      <c r="C333" s="179" t="s">
        <v>80</v>
      </c>
      <c r="D333" s="179" t="s">
        <v>582</v>
      </c>
      <c r="E333" s="179" t="s">
        <v>480</v>
      </c>
      <c r="F333" s="180">
        <f t="shared" si="102"/>
        <v>3000</v>
      </c>
      <c r="G333" s="222"/>
      <c r="H333" s="180"/>
      <c r="I333" s="180"/>
      <c r="J333" s="180"/>
      <c r="K333" s="180">
        <f t="shared" si="103"/>
        <v>3000</v>
      </c>
      <c r="L333" s="180">
        <f t="shared" si="103"/>
        <v>3000</v>
      </c>
    </row>
    <row r="334" spans="1:12" ht="15" x14ac:dyDescent="0.25">
      <c r="A334" s="182" t="s">
        <v>435</v>
      </c>
      <c r="B334" s="179" t="s">
        <v>94</v>
      </c>
      <c r="C334" s="179" t="s">
        <v>80</v>
      </c>
      <c r="D334" s="179" t="s">
        <v>582</v>
      </c>
      <c r="E334" s="179" t="s">
        <v>436</v>
      </c>
      <c r="F334" s="180">
        <f t="shared" si="102"/>
        <v>3000</v>
      </c>
      <c r="G334" s="222"/>
      <c r="H334" s="180"/>
      <c r="I334" s="180">
        <v>50000</v>
      </c>
      <c r="J334" s="180">
        <v>0</v>
      </c>
      <c r="K334" s="180">
        <f t="shared" si="103"/>
        <v>3000</v>
      </c>
      <c r="L334" s="180">
        <f t="shared" si="103"/>
        <v>3000</v>
      </c>
    </row>
    <row r="335" spans="1:12" ht="15" hidden="1" x14ac:dyDescent="0.25">
      <c r="A335" s="181" t="s">
        <v>441</v>
      </c>
      <c r="B335" s="173" t="s">
        <v>94</v>
      </c>
      <c r="C335" s="179" t="s">
        <v>80</v>
      </c>
      <c r="D335" s="179" t="s">
        <v>582</v>
      </c>
      <c r="E335" s="179" t="s">
        <v>436</v>
      </c>
      <c r="F335" s="180">
        <v>3000</v>
      </c>
      <c r="G335" s="222"/>
      <c r="H335" s="180"/>
      <c r="I335" s="180"/>
      <c r="J335" s="180"/>
      <c r="K335" s="180">
        <v>3000</v>
      </c>
      <c r="L335" s="180">
        <v>3000</v>
      </c>
    </row>
    <row r="336" spans="1:12" ht="25.5" hidden="1" x14ac:dyDescent="0.25">
      <c r="A336" s="206" t="s">
        <v>583</v>
      </c>
      <c r="B336" s="173" t="s">
        <v>94</v>
      </c>
      <c r="C336" s="173" t="s">
        <v>80</v>
      </c>
      <c r="D336" s="173" t="s">
        <v>584</v>
      </c>
      <c r="E336" s="173"/>
      <c r="F336" s="176">
        <f t="shared" si="102"/>
        <v>0</v>
      </c>
      <c r="G336" s="222"/>
      <c r="H336" s="221"/>
      <c r="I336" s="221"/>
      <c r="J336" s="221"/>
      <c r="K336" s="176">
        <f t="shared" si="103"/>
        <v>0</v>
      </c>
      <c r="L336" s="176">
        <f t="shared" si="103"/>
        <v>0</v>
      </c>
    </row>
    <row r="337" spans="1:12" ht="63.75" hidden="1" x14ac:dyDescent="0.25">
      <c r="A337" s="200" t="s">
        <v>675</v>
      </c>
      <c r="B337" s="173" t="s">
        <v>94</v>
      </c>
      <c r="C337" s="173" t="s">
        <v>80</v>
      </c>
      <c r="D337" s="173" t="s">
        <v>585</v>
      </c>
      <c r="E337" s="173"/>
      <c r="F337" s="176">
        <f t="shared" si="102"/>
        <v>0</v>
      </c>
      <c r="G337" s="227"/>
      <c r="H337" s="176"/>
      <c r="I337" s="176"/>
      <c r="J337" s="176"/>
      <c r="K337" s="176">
        <f t="shared" si="103"/>
        <v>0</v>
      </c>
      <c r="L337" s="176">
        <f t="shared" si="103"/>
        <v>0</v>
      </c>
    </row>
    <row r="338" spans="1:12" ht="25.5" hidden="1" x14ac:dyDescent="0.25">
      <c r="A338" s="201" t="s">
        <v>550</v>
      </c>
      <c r="B338" s="173" t="s">
        <v>94</v>
      </c>
      <c r="C338" s="173" t="s">
        <v>80</v>
      </c>
      <c r="D338" s="173" t="s">
        <v>585</v>
      </c>
      <c r="E338" s="173" t="s">
        <v>244</v>
      </c>
      <c r="F338" s="176">
        <f t="shared" si="102"/>
        <v>0</v>
      </c>
      <c r="G338" s="227"/>
      <c r="H338" s="176"/>
      <c r="I338" s="176"/>
      <c r="J338" s="176"/>
      <c r="K338" s="176">
        <f t="shared" si="103"/>
        <v>0</v>
      </c>
      <c r="L338" s="176">
        <f t="shared" si="103"/>
        <v>0</v>
      </c>
    </row>
    <row r="339" spans="1:12" ht="25.5" hidden="1" x14ac:dyDescent="0.25">
      <c r="A339" s="201" t="s">
        <v>479</v>
      </c>
      <c r="B339" s="173" t="s">
        <v>94</v>
      </c>
      <c r="C339" s="173" t="s">
        <v>80</v>
      </c>
      <c r="D339" s="173" t="s">
        <v>585</v>
      </c>
      <c r="E339" s="173" t="s">
        <v>480</v>
      </c>
      <c r="F339" s="176">
        <f t="shared" si="102"/>
        <v>0</v>
      </c>
      <c r="G339" s="227"/>
      <c r="H339" s="176"/>
      <c r="I339" s="176"/>
      <c r="J339" s="176"/>
      <c r="K339" s="176">
        <f t="shared" si="103"/>
        <v>0</v>
      </c>
      <c r="L339" s="176">
        <f t="shared" si="103"/>
        <v>0</v>
      </c>
    </row>
    <row r="340" spans="1:12" ht="15" hidden="1" x14ac:dyDescent="0.25">
      <c r="A340" s="189" t="s">
        <v>435</v>
      </c>
      <c r="B340" s="173" t="s">
        <v>94</v>
      </c>
      <c r="C340" s="173" t="s">
        <v>80</v>
      </c>
      <c r="D340" s="173" t="s">
        <v>585</v>
      </c>
      <c r="E340" s="173" t="s">
        <v>436</v>
      </c>
      <c r="F340" s="176">
        <f t="shared" si="102"/>
        <v>0</v>
      </c>
      <c r="G340" s="227"/>
      <c r="H340" s="176"/>
      <c r="I340" s="176">
        <v>50000</v>
      </c>
      <c r="J340" s="176">
        <v>0</v>
      </c>
      <c r="K340" s="176">
        <f t="shared" ref="K340:L340" si="112">K341</f>
        <v>0</v>
      </c>
      <c r="L340" s="176">
        <f t="shared" si="112"/>
        <v>0</v>
      </c>
    </row>
    <row r="341" spans="1:12" ht="15" hidden="1" x14ac:dyDescent="0.25">
      <c r="A341" s="181" t="s">
        <v>440</v>
      </c>
      <c r="B341" s="173" t="s">
        <v>94</v>
      </c>
      <c r="C341" s="179" t="s">
        <v>80</v>
      </c>
      <c r="D341" s="179" t="s">
        <v>585</v>
      </c>
      <c r="E341" s="179" t="s">
        <v>436</v>
      </c>
      <c r="F341" s="180"/>
      <c r="G341" s="222"/>
      <c r="H341" s="180"/>
      <c r="I341" s="180"/>
      <c r="J341" s="180"/>
      <c r="K341" s="180"/>
      <c r="L341" s="180"/>
    </row>
    <row r="342" spans="1:12" ht="25.5" x14ac:dyDescent="0.25">
      <c r="A342" s="175" t="s">
        <v>586</v>
      </c>
      <c r="B342" s="173" t="s">
        <v>94</v>
      </c>
      <c r="C342" s="173" t="s">
        <v>80</v>
      </c>
      <c r="D342" s="213" t="s">
        <v>587</v>
      </c>
      <c r="E342" s="173"/>
      <c r="F342" s="202">
        <f>F343+F349</f>
        <v>30000</v>
      </c>
      <c r="G342" s="231"/>
      <c r="H342" s="202"/>
      <c r="I342" s="202">
        <f>I344</f>
        <v>50000</v>
      </c>
      <c r="J342" s="202">
        <v>0</v>
      </c>
      <c r="K342" s="202">
        <f t="shared" ref="K342:L342" si="113">K343+K349</f>
        <v>0</v>
      </c>
      <c r="L342" s="202">
        <f t="shared" si="113"/>
        <v>0</v>
      </c>
    </row>
    <row r="343" spans="1:12" ht="25.5" x14ac:dyDescent="0.25">
      <c r="A343" s="181" t="s">
        <v>588</v>
      </c>
      <c r="B343" s="179" t="s">
        <v>94</v>
      </c>
      <c r="C343" s="179" t="s">
        <v>80</v>
      </c>
      <c r="D343" s="179" t="s">
        <v>589</v>
      </c>
      <c r="E343" s="179"/>
      <c r="F343" s="180">
        <f>F344</f>
        <v>10000</v>
      </c>
      <c r="G343" s="222"/>
      <c r="H343" s="180">
        <v>704300</v>
      </c>
      <c r="I343" s="180">
        <v>50000</v>
      </c>
      <c r="J343" s="180">
        <v>0</v>
      </c>
      <c r="K343" s="180">
        <f t="shared" ref="K343:L347" si="114">K344</f>
        <v>0</v>
      </c>
      <c r="L343" s="180">
        <f t="shared" si="114"/>
        <v>0</v>
      </c>
    </row>
    <row r="344" spans="1:12" ht="63.75" x14ac:dyDescent="0.25">
      <c r="A344" s="193" t="s">
        <v>675</v>
      </c>
      <c r="B344" s="179" t="s">
        <v>94</v>
      </c>
      <c r="C344" s="179" t="s">
        <v>80</v>
      </c>
      <c r="D344" s="179" t="s">
        <v>590</v>
      </c>
      <c r="E344" s="179"/>
      <c r="F344" s="180">
        <f>F345</f>
        <v>10000</v>
      </c>
      <c r="G344" s="222"/>
      <c r="H344" s="180">
        <v>704300</v>
      </c>
      <c r="I344" s="180">
        <v>50000</v>
      </c>
      <c r="J344" s="180">
        <v>0</v>
      </c>
      <c r="K344" s="180">
        <f t="shared" si="114"/>
        <v>0</v>
      </c>
      <c r="L344" s="180">
        <f t="shared" si="114"/>
        <v>0</v>
      </c>
    </row>
    <row r="345" spans="1:12" ht="25.5" x14ac:dyDescent="0.25">
      <c r="A345" s="191" t="s">
        <v>478</v>
      </c>
      <c r="B345" s="179" t="s">
        <v>94</v>
      </c>
      <c r="C345" s="179" t="s">
        <v>80</v>
      </c>
      <c r="D345" s="179" t="s">
        <v>590</v>
      </c>
      <c r="E345" s="179" t="s">
        <v>244</v>
      </c>
      <c r="F345" s="180">
        <f>F346</f>
        <v>10000</v>
      </c>
      <c r="G345" s="222"/>
      <c r="H345" s="180"/>
      <c r="I345" s="180"/>
      <c r="J345" s="180"/>
      <c r="K345" s="180">
        <f t="shared" si="114"/>
        <v>0</v>
      </c>
      <c r="L345" s="180">
        <f t="shared" si="114"/>
        <v>0</v>
      </c>
    </row>
    <row r="346" spans="1:12" ht="25.5" hidden="1" x14ac:dyDescent="0.25">
      <c r="A346" s="191" t="s">
        <v>479</v>
      </c>
      <c r="B346" s="179" t="s">
        <v>94</v>
      </c>
      <c r="C346" s="179" t="s">
        <v>80</v>
      </c>
      <c r="D346" s="179" t="s">
        <v>590</v>
      </c>
      <c r="E346" s="179" t="s">
        <v>480</v>
      </c>
      <c r="F346" s="180">
        <f>F347</f>
        <v>10000</v>
      </c>
      <c r="G346" s="222"/>
      <c r="H346" s="180"/>
      <c r="I346" s="180"/>
      <c r="J346" s="180"/>
      <c r="K346" s="180">
        <f t="shared" si="114"/>
        <v>0</v>
      </c>
      <c r="L346" s="180">
        <f t="shared" si="114"/>
        <v>0</v>
      </c>
    </row>
    <row r="347" spans="1:12" ht="15" x14ac:dyDescent="0.25">
      <c r="A347" s="182" t="s">
        <v>435</v>
      </c>
      <c r="B347" s="179" t="s">
        <v>94</v>
      </c>
      <c r="C347" s="179" t="s">
        <v>80</v>
      </c>
      <c r="D347" s="179" t="s">
        <v>590</v>
      </c>
      <c r="E347" s="179" t="s">
        <v>436</v>
      </c>
      <c r="F347" s="180">
        <v>10000</v>
      </c>
      <c r="G347" s="222"/>
      <c r="H347" s="180"/>
      <c r="I347" s="180"/>
      <c r="J347" s="180"/>
      <c r="K347" s="180">
        <f t="shared" si="114"/>
        <v>0</v>
      </c>
      <c r="L347" s="180">
        <f t="shared" si="114"/>
        <v>0</v>
      </c>
    </row>
    <row r="348" spans="1:12" ht="15" hidden="1" x14ac:dyDescent="0.25">
      <c r="A348" s="181" t="s">
        <v>533</v>
      </c>
      <c r="B348" s="179" t="s">
        <v>94</v>
      </c>
      <c r="C348" s="179" t="s">
        <v>80</v>
      </c>
      <c r="D348" s="179" t="s">
        <v>590</v>
      </c>
      <c r="E348" s="179" t="s">
        <v>436</v>
      </c>
      <c r="F348" s="180">
        <v>200000</v>
      </c>
      <c r="G348" s="222"/>
      <c r="H348" s="180"/>
      <c r="I348" s="180"/>
      <c r="J348" s="180"/>
      <c r="K348" s="180"/>
      <c r="L348" s="180"/>
    </row>
    <row r="349" spans="1:12" ht="15" x14ac:dyDescent="0.25">
      <c r="A349" s="181" t="s">
        <v>591</v>
      </c>
      <c r="B349" s="179" t="s">
        <v>94</v>
      </c>
      <c r="C349" s="179" t="s">
        <v>80</v>
      </c>
      <c r="D349" s="179" t="s">
        <v>592</v>
      </c>
      <c r="E349" s="179"/>
      <c r="F349" s="180">
        <f>F350</f>
        <v>20000</v>
      </c>
      <c r="G349" s="222"/>
      <c r="H349" s="180">
        <v>704300</v>
      </c>
      <c r="I349" s="180">
        <v>50000</v>
      </c>
      <c r="J349" s="180">
        <v>0</v>
      </c>
      <c r="K349" s="180">
        <f t="shared" ref="K349:L353" si="115">K350</f>
        <v>0</v>
      </c>
      <c r="L349" s="180">
        <f t="shared" si="115"/>
        <v>0</v>
      </c>
    </row>
    <row r="350" spans="1:12" ht="63.75" x14ac:dyDescent="0.25">
      <c r="A350" s="193" t="s">
        <v>675</v>
      </c>
      <c r="B350" s="179" t="s">
        <v>94</v>
      </c>
      <c r="C350" s="179" t="s">
        <v>80</v>
      </c>
      <c r="D350" s="179" t="s">
        <v>593</v>
      </c>
      <c r="E350" s="179"/>
      <c r="F350" s="180">
        <f>F351</f>
        <v>20000</v>
      </c>
      <c r="G350" s="222"/>
      <c r="H350" s="180">
        <v>704300</v>
      </c>
      <c r="I350" s="180">
        <v>50000</v>
      </c>
      <c r="J350" s="180">
        <v>0</v>
      </c>
      <c r="K350" s="180">
        <f t="shared" si="115"/>
        <v>0</v>
      </c>
      <c r="L350" s="180">
        <f t="shared" si="115"/>
        <v>0</v>
      </c>
    </row>
    <row r="351" spans="1:12" ht="25.5" x14ac:dyDescent="0.25">
      <c r="A351" s="191" t="s">
        <v>478</v>
      </c>
      <c r="B351" s="179" t="s">
        <v>94</v>
      </c>
      <c r="C351" s="179" t="s">
        <v>80</v>
      </c>
      <c r="D351" s="179" t="s">
        <v>593</v>
      </c>
      <c r="E351" s="179" t="s">
        <v>244</v>
      </c>
      <c r="F351" s="180">
        <f>F352</f>
        <v>20000</v>
      </c>
      <c r="G351" s="222"/>
      <c r="H351" s="180"/>
      <c r="I351" s="180"/>
      <c r="J351" s="180"/>
      <c r="K351" s="180">
        <f t="shared" si="115"/>
        <v>0</v>
      </c>
      <c r="L351" s="180">
        <f t="shared" si="115"/>
        <v>0</v>
      </c>
    </row>
    <row r="352" spans="1:12" ht="25.5" hidden="1" x14ac:dyDescent="0.25">
      <c r="A352" s="191" t="s">
        <v>479</v>
      </c>
      <c r="B352" s="179" t="s">
        <v>94</v>
      </c>
      <c r="C352" s="179" t="s">
        <v>80</v>
      </c>
      <c r="D352" s="179" t="s">
        <v>593</v>
      </c>
      <c r="E352" s="179" t="s">
        <v>480</v>
      </c>
      <c r="F352" s="180">
        <f>F353</f>
        <v>20000</v>
      </c>
      <c r="G352" s="222"/>
      <c r="H352" s="180"/>
      <c r="I352" s="180"/>
      <c r="J352" s="180"/>
      <c r="K352" s="180">
        <f t="shared" si="115"/>
        <v>0</v>
      </c>
      <c r="L352" s="180">
        <f t="shared" si="115"/>
        <v>0</v>
      </c>
    </row>
    <row r="353" spans="1:12" ht="15" x14ac:dyDescent="0.25">
      <c r="A353" s="182" t="s">
        <v>435</v>
      </c>
      <c r="B353" s="179" t="s">
        <v>94</v>
      </c>
      <c r="C353" s="179" t="s">
        <v>80</v>
      </c>
      <c r="D353" s="179" t="s">
        <v>593</v>
      </c>
      <c r="E353" s="179" t="s">
        <v>436</v>
      </c>
      <c r="F353" s="180">
        <v>20000</v>
      </c>
      <c r="G353" s="222"/>
      <c r="H353" s="180"/>
      <c r="I353" s="180"/>
      <c r="J353" s="180"/>
      <c r="K353" s="180">
        <f t="shared" si="115"/>
        <v>0</v>
      </c>
      <c r="L353" s="180">
        <f t="shared" si="115"/>
        <v>0</v>
      </c>
    </row>
    <row r="354" spans="1:12" ht="15" hidden="1" x14ac:dyDescent="0.25">
      <c r="A354" s="181" t="s">
        <v>533</v>
      </c>
      <c r="B354" s="173" t="s">
        <v>94</v>
      </c>
      <c r="C354" s="179" t="s">
        <v>80</v>
      </c>
      <c r="D354" s="179" t="s">
        <v>593</v>
      </c>
      <c r="E354" s="179" t="s">
        <v>436</v>
      </c>
      <c r="F354" s="180">
        <v>50000</v>
      </c>
      <c r="G354" s="222"/>
      <c r="H354" s="180"/>
      <c r="I354" s="180"/>
      <c r="J354" s="180"/>
      <c r="K354" s="180"/>
      <c r="L354" s="180"/>
    </row>
    <row r="355" spans="1:12" ht="26.25" x14ac:dyDescent="0.25">
      <c r="A355" s="197" t="s">
        <v>526</v>
      </c>
      <c r="B355" s="173" t="s">
        <v>94</v>
      </c>
      <c r="C355" s="173" t="s">
        <v>80</v>
      </c>
      <c r="D355" s="198" t="s">
        <v>527</v>
      </c>
      <c r="E355" s="179"/>
      <c r="F355" s="176">
        <f t="shared" ref="F355:F360" si="116">F356</f>
        <v>475500</v>
      </c>
      <c r="G355" s="227"/>
      <c r="H355" s="176"/>
      <c r="I355" s="176"/>
      <c r="J355" s="176"/>
      <c r="K355" s="176">
        <f t="shared" ref="K355:L361" si="117">K356</f>
        <v>443144</v>
      </c>
      <c r="L355" s="176">
        <f t="shared" si="117"/>
        <v>443144</v>
      </c>
    </row>
    <row r="356" spans="1:12" ht="26.25" x14ac:dyDescent="0.25">
      <c r="A356" s="197" t="s">
        <v>392</v>
      </c>
      <c r="B356" s="173" t="s">
        <v>94</v>
      </c>
      <c r="C356" s="173" t="s">
        <v>80</v>
      </c>
      <c r="D356" s="198" t="s">
        <v>528</v>
      </c>
      <c r="E356" s="179"/>
      <c r="F356" s="176">
        <f t="shared" si="116"/>
        <v>475500</v>
      </c>
      <c r="G356" s="227"/>
      <c r="H356" s="176"/>
      <c r="I356" s="176"/>
      <c r="J356" s="176"/>
      <c r="K356" s="176">
        <f t="shared" si="117"/>
        <v>443144</v>
      </c>
      <c r="L356" s="176">
        <f t="shared" si="117"/>
        <v>443144</v>
      </c>
    </row>
    <row r="357" spans="1:12" ht="26.25" x14ac:dyDescent="0.25">
      <c r="A357" s="204" t="s">
        <v>529</v>
      </c>
      <c r="B357" s="179" t="s">
        <v>94</v>
      </c>
      <c r="C357" s="179" t="s">
        <v>80</v>
      </c>
      <c r="D357" s="207" t="s">
        <v>530</v>
      </c>
      <c r="E357" s="179"/>
      <c r="F357" s="180">
        <f t="shared" si="116"/>
        <v>475500</v>
      </c>
      <c r="G357" s="222"/>
      <c r="H357" s="180"/>
      <c r="I357" s="180"/>
      <c r="J357" s="180"/>
      <c r="K357" s="180">
        <f t="shared" si="117"/>
        <v>443144</v>
      </c>
      <c r="L357" s="180">
        <f t="shared" si="117"/>
        <v>443144</v>
      </c>
    </row>
    <row r="358" spans="1:12" ht="15" x14ac:dyDescent="0.25">
      <c r="A358" s="181" t="s">
        <v>531</v>
      </c>
      <c r="B358" s="179" t="s">
        <v>94</v>
      </c>
      <c r="C358" s="179" t="s">
        <v>80</v>
      </c>
      <c r="D358" s="207" t="s">
        <v>532</v>
      </c>
      <c r="E358" s="179"/>
      <c r="F358" s="180">
        <f t="shared" si="116"/>
        <v>475500</v>
      </c>
      <c r="G358" s="222"/>
      <c r="H358" s="180"/>
      <c r="I358" s="180"/>
      <c r="J358" s="180"/>
      <c r="K358" s="180">
        <f t="shared" si="117"/>
        <v>443144</v>
      </c>
      <c r="L358" s="180">
        <f t="shared" si="117"/>
        <v>443144</v>
      </c>
    </row>
    <row r="359" spans="1:12" ht="25.5" x14ac:dyDescent="0.25">
      <c r="A359" s="191" t="s">
        <v>478</v>
      </c>
      <c r="B359" s="179" t="s">
        <v>94</v>
      </c>
      <c r="C359" s="179" t="s">
        <v>80</v>
      </c>
      <c r="D359" s="207" t="s">
        <v>532</v>
      </c>
      <c r="E359" s="179" t="s">
        <v>244</v>
      </c>
      <c r="F359" s="180">
        <f t="shared" si="116"/>
        <v>475500</v>
      </c>
      <c r="G359" s="222"/>
      <c r="H359" s="180"/>
      <c r="I359" s="180"/>
      <c r="J359" s="180"/>
      <c r="K359" s="180">
        <f t="shared" si="117"/>
        <v>443144</v>
      </c>
      <c r="L359" s="180">
        <f t="shared" si="117"/>
        <v>443144</v>
      </c>
    </row>
    <row r="360" spans="1:12" ht="25.5" hidden="1" x14ac:dyDescent="0.25">
      <c r="A360" s="191" t="s">
        <v>479</v>
      </c>
      <c r="B360" s="179" t="s">
        <v>94</v>
      </c>
      <c r="C360" s="179" t="s">
        <v>80</v>
      </c>
      <c r="D360" s="207" t="s">
        <v>532</v>
      </c>
      <c r="E360" s="179" t="s">
        <v>480</v>
      </c>
      <c r="F360" s="180">
        <f t="shared" si="116"/>
        <v>475500</v>
      </c>
      <c r="G360" s="222"/>
      <c r="H360" s="180"/>
      <c r="I360" s="180"/>
      <c r="J360" s="180"/>
      <c r="K360" s="180">
        <f t="shared" si="117"/>
        <v>443144</v>
      </c>
      <c r="L360" s="180">
        <f t="shared" si="117"/>
        <v>443144</v>
      </c>
    </row>
    <row r="361" spans="1:12" ht="15" x14ac:dyDescent="0.25">
      <c r="A361" s="182" t="s">
        <v>435</v>
      </c>
      <c r="B361" s="179" t="s">
        <v>94</v>
      </c>
      <c r="C361" s="179" t="s">
        <v>80</v>
      </c>
      <c r="D361" s="207" t="s">
        <v>532</v>
      </c>
      <c r="E361" s="179" t="s">
        <v>436</v>
      </c>
      <c r="F361" s="180">
        <v>475500</v>
      </c>
      <c r="G361" s="222"/>
      <c r="H361" s="180"/>
      <c r="I361" s="180"/>
      <c r="J361" s="180"/>
      <c r="K361" s="180">
        <f t="shared" si="117"/>
        <v>443144</v>
      </c>
      <c r="L361" s="180">
        <f t="shared" si="117"/>
        <v>443144</v>
      </c>
    </row>
    <row r="362" spans="1:12" ht="15" hidden="1" x14ac:dyDescent="0.25">
      <c r="A362" s="181" t="s">
        <v>440</v>
      </c>
      <c r="B362" s="173" t="s">
        <v>94</v>
      </c>
      <c r="C362" s="179" t="s">
        <v>80</v>
      </c>
      <c r="D362" s="207" t="s">
        <v>532</v>
      </c>
      <c r="E362" s="179" t="s">
        <v>436</v>
      </c>
      <c r="F362" s="180">
        <v>443144</v>
      </c>
      <c r="G362" s="222"/>
      <c r="H362" s="180"/>
      <c r="I362" s="180"/>
      <c r="J362" s="180"/>
      <c r="K362" s="180">
        <v>443144</v>
      </c>
      <c r="L362" s="180">
        <v>443144</v>
      </c>
    </row>
    <row r="363" spans="1:12" ht="15" x14ac:dyDescent="0.25">
      <c r="A363" s="175" t="s">
        <v>69</v>
      </c>
      <c r="B363" s="173" t="s">
        <v>94</v>
      </c>
      <c r="C363" s="173" t="s">
        <v>70</v>
      </c>
      <c r="D363" s="179"/>
      <c r="E363" s="179"/>
      <c r="F363" s="176">
        <f>F364+F381</f>
        <v>48000</v>
      </c>
      <c r="G363" s="222"/>
      <c r="H363" s="180"/>
      <c r="I363" s="180"/>
      <c r="J363" s="180"/>
      <c r="K363" s="176">
        <f t="shared" ref="K363:L363" si="118">K364+K381</f>
        <v>48000</v>
      </c>
      <c r="L363" s="176">
        <f t="shared" si="118"/>
        <v>48000</v>
      </c>
    </row>
    <row r="364" spans="1:12" ht="25.5" x14ac:dyDescent="0.25">
      <c r="A364" s="206" t="s">
        <v>225</v>
      </c>
      <c r="B364" s="173" t="s">
        <v>94</v>
      </c>
      <c r="C364" s="173" t="s">
        <v>226</v>
      </c>
      <c r="D364" s="179"/>
      <c r="E364" s="179"/>
      <c r="F364" s="176">
        <f>F365+F373</f>
        <v>42000</v>
      </c>
      <c r="G364" s="222"/>
      <c r="H364" s="180"/>
      <c r="I364" s="180"/>
      <c r="J364" s="180"/>
      <c r="K364" s="176">
        <f t="shared" ref="K364:L364" si="119">K365+K373</f>
        <v>42000</v>
      </c>
      <c r="L364" s="176">
        <f t="shared" si="119"/>
        <v>42000</v>
      </c>
    </row>
    <row r="365" spans="1:12" ht="25.5" x14ac:dyDescent="0.25">
      <c r="A365" s="177" t="s">
        <v>247</v>
      </c>
      <c r="B365" s="173" t="s">
        <v>94</v>
      </c>
      <c r="C365" s="173" t="s">
        <v>226</v>
      </c>
      <c r="D365" s="198" t="s">
        <v>407</v>
      </c>
      <c r="E365" s="179"/>
      <c r="F365" s="176">
        <f t="shared" ref="F365:F371" si="120">F366</f>
        <v>32000</v>
      </c>
      <c r="G365" s="222"/>
      <c r="H365" s="180"/>
      <c r="I365" s="180"/>
      <c r="J365" s="180"/>
      <c r="K365" s="176">
        <f t="shared" ref="K365:L371" si="121">K366</f>
        <v>32000</v>
      </c>
      <c r="L365" s="176">
        <f t="shared" si="121"/>
        <v>32000</v>
      </c>
    </row>
    <row r="366" spans="1:12" ht="15" x14ac:dyDescent="0.25">
      <c r="A366" s="206" t="s">
        <v>268</v>
      </c>
      <c r="B366" s="173" t="s">
        <v>94</v>
      </c>
      <c r="C366" s="173" t="s">
        <v>226</v>
      </c>
      <c r="D366" s="198" t="s">
        <v>594</v>
      </c>
      <c r="E366" s="179"/>
      <c r="F366" s="176">
        <f t="shared" si="120"/>
        <v>32000</v>
      </c>
      <c r="G366" s="222"/>
      <c r="H366" s="180"/>
      <c r="I366" s="180"/>
      <c r="J366" s="180"/>
      <c r="K366" s="176">
        <f t="shared" si="121"/>
        <v>32000</v>
      </c>
      <c r="L366" s="176">
        <f t="shared" si="121"/>
        <v>32000</v>
      </c>
    </row>
    <row r="367" spans="1:12" ht="25.5" x14ac:dyDescent="0.25">
      <c r="A367" s="205" t="s">
        <v>595</v>
      </c>
      <c r="B367" s="179" t="s">
        <v>94</v>
      </c>
      <c r="C367" s="179" t="s">
        <v>226</v>
      </c>
      <c r="D367" s="207" t="s">
        <v>596</v>
      </c>
      <c r="E367" s="179"/>
      <c r="F367" s="180">
        <f t="shared" si="120"/>
        <v>32000</v>
      </c>
      <c r="G367" s="222"/>
      <c r="H367" s="180"/>
      <c r="I367" s="180"/>
      <c r="J367" s="180"/>
      <c r="K367" s="180">
        <f t="shared" si="121"/>
        <v>32000</v>
      </c>
      <c r="L367" s="180">
        <f t="shared" si="121"/>
        <v>32000</v>
      </c>
    </row>
    <row r="368" spans="1:12" ht="63.75" x14ac:dyDescent="0.25">
      <c r="A368" s="193" t="s">
        <v>675</v>
      </c>
      <c r="B368" s="179" t="s">
        <v>94</v>
      </c>
      <c r="C368" s="179" t="s">
        <v>226</v>
      </c>
      <c r="D368" s="207" t="s">
        <v>597</v>
      </c>
      <c r="E368" s="179"/>
      <c r="F368" s="180">
        <f t="shared" si="120"/>
        <v>32000</v>
      </c>
      <c r="G368" s="222"/>
      <c r="H368" s="180"/>
      <c r="I368" s="180"/>
      <c r="J368" s="180"/>
      <c r="K368" s="180">
        <f t="shared" si="121"/>
        <v>32000</v>
      </c>
      <c r="L368" s="180">
        <f t="shared" si="121"/>
        <v>32000</v>
      </c>
    </row>
    <row r="369" spans="1:12" ht="25.5" x14ac:dyDescent="0.25">
      <c r="A369" s="191" t="s">
        <v>478</v>
      </c>
      <c r="B369" s="179" t="s">
        <v>94</v>
      </c>
      <c r="C369" s="179" t="s">
        <v>226</v>
      </c>
      <c r="D369" s="207" t="s">
        <v>597</v>
      </c>
      <c r="E369" s="179" t="s">
        <v>244</v>
      </c>
      <c r="F369" s="180">
        <f t="shared" si="120"/>
        <v>32000</v>
      </c>
      <c r="G369" s="222"/>
      <c r="H369" s="180"/>
      <c r="I369" s="180"/>
      <c r="J369" s="180"/>
      <c r="K369" s="180">
        <f t="shared" si="121"/>
        <v>32000</v>
      </c>
      <c r="L369" s="180">
        <f t="shared" si="121"/>
        <v>32000</v>
      </c>
    </row>
    <row r="370" spans="1:12" ht="25.5" hidden="1" x14ac:dyDescent="0.25">
      <c r="A370" s="191" t="s">
        <v>479</v>
      </c>
      <c r="B370" s="179" t="s">
        <v>94</v>
      </c>
      <c r="C370" s="179" t="s">
        <v>226</v>
      </c>
      <c r="D370" s="207" t="s">
        <v>597</v>
      </c>
      <c r="E370" s="179" t="s">
        <v>480</v>
      </c>
      <c r="F370" s="180">
        <f t="shared" si="120"/>
        <v>32000</v>
      </c>
      <c r="G370" s="222"/>
      <c r="H370" s="180"/>
      <c r="I370" s="180"/>
      <c r="J370" s="180"/>
      <c r="K370" s="180">
        <f t="shared" si="121"/>
        <v>32000</v>
      </c>
      <c r="L370" s="180">
        <f t="shared" si="121"/>
        <v>32000</v>
      </c>
    </row>
    <row r="371" spans="1:12" ht="15" x14ac:dyDescent="0.25">
      <c r="A371" s="182" t="s">
        <v>435</v>
      </c>
      <c r="B371" s="179" t="s">
        <v>94</v>
      </c>
      <c r="C371" s="179" t="s">
        <v>226</v>
      </c>
      <c r="D371" s="207" t="s">
        <v>597</v>
      </c>
      <c r="E371" s="179" t="s">
        <v>436</v>
      </c>
      <c r="F371" s="180">
        <f t="shared" si="120"/>
        <v>32000</v>
      </c>
      <c r="G371" s="222"/>
      <c r="H371" s="180"/>
      <c r="I371" s="180"/>
      <c r="J371" s="180"/>
      <c r="K371" s="180">
        <f t="shared" si="121"/>
        <v>32000</v>
      </c>
      <c r="L371" s="180">
        <f t="shared" si="121"/>
        <v>32000</v>
      </c>
    </row>
    <row r="372" spans="1:12" ht="15" hidden="1" x14ac:dyDescent="0.25">
      <c r="A372" s="194" t="s">
        <v>441</v>
      </c>
      <c r="B372" s="173" t="s">
        <v>94</v>
      </c>
      <c r="C372" s="179" t="s">
        <v>226</v>
      </c>
      <c r="D372" s="207" t="s">
        <v>597</v>
      </c>
      <c r="E372" s="179" t="s">
        <v>436</v>
      </c>
      <c r="F372" s="180">
        <v>32000</v>
      </c>
      <c r="G372" s="222"/>
      <c r="H372" s="180"/>
      <c r="I372" s="180"/>
      <c r="J372" s="180"/>
      <c r="K372" s="180">
        <v>32000</v>
      </c>
      <c r="L372" s="180">
        <v>32000</v>
      </c>
    </row>
    <row r="373" spans="1:12" ht="26.25" x14ac:dyDescent="0.25">
      <c r="A373" s="195" t="s">
        <v>598</v>
      </c>
      <c r="B373" s="173" t="s">
        <v>94</v>
      </c>
      <c r="C373" s="173" t="s">
        <v>226</v>
      </c>
      <c r="D373" s="173" t="s">
        <v>599</v>
      </c>
      <c r="E373" s="179"/>
      <c r="F373" s="176">
        <f t="shared" ref="F373:F379" si="122">F374</f>
        <v>10000</v>
      </c>
      <c r="G373" s="222"/>
      <c r="H373" s="180"/>
      <c r="I373" s="180"/>
      <c r="J373" s="180"/>
      <c r="K373" s="176">
        <f t="shared" ref="K373:L379" si="123">K374</f>
        <v>10000</v>
      </c>
      <c r="L373" s="176">
        <f t="shared" si="123"/>
        <v>10000</v>
      </c>
    </row>
    <row r="374" spans="1:12" ht="25.5" x14ac:dyDescent="0.25">
      <c r="A374" s="206" t="s">
        <v>364</v>
      </c>
      <c r="B374" s="173" t="s">
        <v>94</v>
      </c>
      <c r="C374" s="173" t="s">
        <v>226</v>
      </c>
      <c r="D374" s="173" t="s">
        <v>600</v>
      </c>
      <c r="E374" s="179"/>
      <c r="F374" s="176">
        <f t="shared" si="122"/>
        <v>10000</v>
      </c>
      <c r="G374" s="222"/>
      <c r="H374" s="180"/>
      <c r="I374" s="180"/>
      <c r="J374" s="180"/>
      <c r="K374" s="176">
        <f t="shared" si="123"/>
        <v>10000</v>
      </c>
      <c r="L374" s="176">
        <f t="shared" si="123"/>
        <v>10000</v>
      </c>
    </row>
    <row r="375" spans="1:12" ht="25.5" x14ac:dyDescent="0.25">
      <c r="A375" s="205" t="s">
        <v>595</v>
      </c>
      <c r="B375" s="179" t="s">
        <v>94</v>
      </c>
      <c r="C375" s="179" t="s">
        <v>226</v>
      </c>
      <c r="D375" s="179" t="s">
        <v>601</v>
      </c>
      <c r="E375" s="179"/>
      <c r="F375" s="180">
        <f t="shared" si="122"/>
        <v>10000</v>
      </c>
      <c r="G375" s="222"/>
      <c r="H375" s="180"/>
      <c r="I375" s="180"/>
      <c r="J375" s="180"/>
      <c r="K375" s="180">
        <f t="shared" si="123"/>
        <v>10000</v>
      </c>
      <c r="L375" s="180">
        <f t="shared" si="123"/>
        <v>10000</v>
      </c>
    </row>
    <row r="376" spans="1:12" ht="63.75" x14ac:dyDescent="0.25">
      <c r="A376" s="193" t="s">
        <v>675</v>
      </c>
      <c r="B376" s="179" t="s">
        <v>94</v>
      </c>
      <c r="C376" s="179" t="s">
        <v>226</v>
      </c>
      <c r="D376" s="179" t="s">
        <v>602</v>
      </c>
      <c r="E376" s="179"/>
      <c r="F376" s="180">
        <f t="shared" si="122"/>
        <v>10000</v>
      </c>
      <c r="G376" s="222"/>
      <c r="H376" s="180"/>
      <c r="I376" s="180"/>
      <c r="J376" s="180"/>
      <c r="K376" s="180">
        <f t="shared" si="123"/>
        <v>10000</v>
      </c>
      <c r="L376" s="180">
        <f t="shared" si="123"/>
        <v>10000</v>
      </c>
    </row>
    <row r="377" spans="1:12" ht="25.5" x14ac:dyDescent="0.25">
      <c r="A377" s="191" t="s">
        <v>478</v>
      </c>
      <c r="B377" s="179" t="s">
        <v>94</v>
      </c>
      <c r="C377" s="179" t="s">
        <v>226</v>
      </c>
      <c r="D377" s="179" t="s">
        <v>602</v>
      </c>
      <c r="E377" s="179" t="s">
        <v>244</v>
      </c>
      <c r="F377" s="180">
        <f t="shared" si="122"/>
        <v>10000</v>
      </c>
      <c r="G377" s="222"/>
      <c r="H377" s="180"/>
      <c r="I377" s="180"/>
      <c r="J377" s="180"/>
      <c r="K377" s="180">
        <f t="shared" si="123"/>
        <v>10000</v>
      </c>
      <c r="L377" s="180">
        <f t="shared" si="123"/>
        <v>10000</v>
      </c>
    </row>
    <row r="378" spans="1:12" ht="25.5" hidden="1" x14ac:dyDescent="0.25">
      <c r="A378" s="191" t="s">
        <v>479</v>
      </c>
      <c r="B378" s="179" t="s">
        <v>94</v>
      </c>
      <c r="C378" s="179" t="s">
        <v>226</v>
      </c>
      <c r="D378" s="179" t="s">
        <v>602</v>
      </c>
      <c r="E378" s="179" t="s">
        <v>480</v>
      </c>
      <c r="F378" s="180">
        <f t="shared" si="122"/>
        <v>10000</v>
      </c>
      <c r="G378" s="222"/>
      <c r="H378" s="180"/>
      <c r="I378" s="180"/>
      <c r="J378" s="180"/>
      <c r="K378" s="180">
        <f t="shared" si="123"/>
        <v>10000</v>
      </c>
      <c r="L378" s="180">
        <f t="shared" si="123"/>
        <v>10000</v>
      </c>
    </row>
    <row r="379" spans="1:12" ht="15" x14ac:dyDescent="0.25">
      <c r="A379" s="182" t="s">
        <v>435</v>
      </c>
      <c r="B379" s="179" t="s">
        <v>94</v>
      </c>
      <c r="C379" s="179" t="s">
        <v>226</v>
      </c>
      <c r="D379" s="179" t="s">
        <v>602</v>
      </c>
      <c r="E379" s="179" t="s">
        <v>436</v>
      </c>
      <c r="F379" s="180">
        <f t="shared" si="122"/>
        <v>10000</v>
      </c>
      <c r="G379" s="222"/>
      <c r="H379" s="180"/>
      <c r="I379" s="180"/>
      <c r="J379" s="180"/>
      <c r="K379" s="180">
        <f t="shared" si="123"/>
        <v>10000</v>
      </c>
      <c r="L379" s="180">
        <f t="shared" si="123"/>
        <v>10000</v>
      </c>
    </row>
    <row r="380" spans="1:12" ht="15" hidden="1" x14ac:dyDescent="0.25">
      <c r="A380" s="194" t="s">
        <v>441</v>
      </c>
      <c r="B380" s="173" t="s">
        <v>94</v>
      </c>
      <c r="C380" s="179" t="s">
        <v>226</v>
      </c>
      <c r="D380" s="179" t="s">
        <v>602</v>
      </c>
      <c r="E380" s="179" t="s">
        <v>436</v>
      </c>
      <c r="F380" s="180">
        <v>10000</v>
      </c>
      <c r="G380" s="222"/>
      <c r="H380" s="180"/>
      <c r="I380" s="180"/>
      <c r="J380" s="180"/>
      <c r="K380" s="180">
        <v>10000</v>
      </c>
      <c r="L380" s="180">
        <v>10000</v>
      </c>
    </row>
    <row r="381" spans="1:12" ht="15" x14ac:dyDescent="0.25">
      <c r="A381" s="189" t="s">
        <v>227</v>
      </c>
      <c r="B381" s="173" t="s">
        <v>94</v>
      </c>
      <c r="C381" s="173" t="s">
        <v>71</v>
      </c>
      <c r="D381" s="179"/>
      <c r="E381" s="179"/>
      <c r="F381" s="176">
        <f>F382</f>
        <v>6000</v>
      </c>
      <c r="G381" s="222"/>
      <c r="H381" s="180"/>
      <c r="I381" s="180"/>
      <c r="J381" s="180"/>
      <c r="K381" s="176">
        <f t="shared" ref="K381:L381" si="124">K382</f>
        <v>6000</v>
      </c>
      <c r="L381" s="176">
        <f t="shared" si="124"/>
        <v>6000</v>
      </c>
    </row>
    <row r="382" spans="1:12" ht="26.25" x14ac:dyDescent="0.25">
      <c r="A382" s="195" t="s">
        <v>603</v>
      </c>
      <c r="B382" s="173" t="s">
        <v>94</v>
      </c>
      <c r="C382" s="173" t="s">
        <v>71</v>
      </c>
      <c r="D382" s="173" t="s">
        <v>599</v>
      </c>
      <c r="E382" s="179"/>
      <c r="F382" s="176">
        <f>F383+F396</f>
        <v>6000</v>
      </c>
      <c r="G382" s="227"/>
      <c r="H382" s="176"/>
      <c r="I382" s="176"/>
      <c r="J382" s="176"/>
      <c r="K382" s="176">
        <f t="shared" ref="K382:L382" si="125">K383+K396</f>
        <v>6000</v>
      </c>
      <c r="L382" s="176">
        <f t="shared" si="125"/>
        <v>6000</v>
      </c>
    </row>
    <row r="383" spans="1:12" ht="15" x14ac:dyDescent="0.25">
      <c r="A383" s="195" t="s">
        <v>604</v>
      </c>
      <c r="B383" s="173" t="s">
        <v>94</v>
      </c>
      <c r="C383" s="173" t="s">
        <v>71</v>
      </c>
      <c r="D383" s="173" t="s">
        <v>605</v>
      </c>
      <c r="E383" s="179"/>
      <c r="F383" s="176">
        <f>F384+F390</f>
        <v>5000</v>
      </c>
      <c r="G383" s="227"/>
      <c r="H383" s="176"/>
      <c r="I383" s="176"/>
      <c r="J383" s="176"/>
      <c r="K383" s="176">
        <f t="shared" ref="K383:L383" si="126">K384+K390</f>
        <v>5000</v>
      </c>
      <c r="L383" s="176">
        <f t="shared" si="126"/>
        <v>5000</v>
      </c>
    </row>
    <row r="384" spans="1:12" ht="38.25" hidden="1" x14ac:dyDescent="0.25">
      <c r="A384" s="189" t="s">
        <v>606</v>
      </c>
      <c r="B384" s="173" t="s">
        <v>94</v>
      </c>
      <c r="C384" s="173" t="s">
        <v>71</v>
      </c>
      <c r="D384" s="173" t="s">
        <v>607</v>
      </c>
      <c r="E384" s="179"/>
      <c r="F384" s="176">
        <f t="shared" ref="F384:F394" si="127">F385</f>
        <v>0</v>
      </c>
      <c r="G384" s="227"/>
      <c r="H384" s="176"/>
      <c r="I384" s="176"/>
      <c r="J384" s="176"/>
      <c r="K384" s="176">
        <f t="shared" ref="K384:L394" si="128">K385</f>
        <v>0</v>
      </c>
      <c r="L384" s="176">
        <f t="shared" si="128"/>
        <v>0</v>
      </c>
    </row>
    <row r="385" spans="1:12" ht="63.75" hidden="1" x14ac:dyDescent="0.25">
      <c r="A385" s="200" t="s">
        <v>484</v>
      </c>
      <c r="B385" s="173" t="s">
        <v>94</v>
      </c>
      <c r="C385" s="173" t="s">
        <v>71</v>
      </c>
      <c r="D385" s="173" t="s">
        <v>608</v>
      </c>
      <c r="E385" s="179"/>
      <c r="F385" s="176">
        <f t="shared" si="127"/>
        <v>0</v>
      </c>
      <c r="G385" s="227"/>
      <c r="H385" s="176"/>
      <c r="I385" s="176"/>
      <c r="J385" s="176"/>
      <c r="K385" s="176">
        <f t="shared" si="128"/>
        <v>0</v>
      </c>
      <c r="L385" s="176">
        <f t="shared" si="128"/>
        <v>0</v>
      </c>
    </row>
    <row r="386" spans="1:12" ht="25.5" hidden="1" x14ac:dyDescent="0.25">
      <c r="A386" s="201" t="s">
        <v>550</v>
      </c>
      <c r="B386" s="173" t="s">
        <v>94</v>
      </c>
      <c r="C386" s="173" t="s">
        <v>71</v>
      </c>
      <c r="D386" s="173" t="s">
        <v>608</v>
      </c>
      <c r="E386" s="173" t="s">
        <v>244</v>
      </c>
      <c r="F386" s="176">
        <f t="shared" si="127"/>
        <v>0</v>
      </c>
      <c r="G386" s="227"/>
      <c r="H386" s="176"/>
      <c r="I386" s="176"/>
      <c r="J386" s="176"/>
      <c r="K386" s="176">
        <f t="shared" si="128"/>
        <v>0</v>
      </c>
      <c r="L386" s="176">
        <f t="shared" si="128"/>
        <v>0</v>
      </c>
    </row>
    <row r="387" spans="1:12" ht="25.5" hidden="1" x14ac:dyDescent="0.25">
      <c r="A387" s="201" t="s">
        <v>479</v>
      </c>
      <c r="B387" s="173" t="s">
        <v>94</v>
      </c>
      <c r="C387" s="173" t="s">
        <v>71</v>
      </c>
      <c r="D387" s="173" t="s">
        <v>608</v>
      </c>
      <c r="E387" s="173" t="s">
        <v>480</v>
      </c>
      <c r="F387" s="176">
        <f t="shared" si="127"/>
        <v>0</v>
      </c>
      <c r="G387" s="227"/>
      <c r="H387" s="176"/>
      <c r="I387" s="176"/>
      <c r="J387" s="176"/>
      <c r="K387" s="176">
        <f t="shared" si="128"/>
        <v>0</v>
      </c>
      <c r="L387" s="176">
        <f t="shared" si="128"/>
        <v>0</v>
      </c>
    </row>
    <row r="388" spans="1:12" ht="15" hidden="1" x14ac:dyDescent="0.25">
      <c r="A388" s="189" t="s">
        <v>435</v>
      </c>
      <c r="B388" s="173" t="s">
        <v>94</v>
      </c>
      <c r="C388" s="173" t="s">
        <v>71</v>
      </c>
      <c r="D388" s="173" t="s">
        <v>608</v>
      </c>
      <c r="E388" s="173" t="s">
        <v>436</v>
      </c>
      <c r="F388" s="176">
        <f t="shared" si="127"/>
        <v>0</v>
      </c>
      <c r="G388" s="227"/>
      <c r="H388" s="176"/>
      <c r="I388" s="176"/>
      <c r="J388" s="176"/>
      <c r="K388" s="176">
        <f t="shared" si="128"/>
        <v>0</v>
      </c>
      <c r="L388" s="176">
        <f t="shared" si="128"/>
        <v>0</v>
      </c>
    </row>
    <row r="389" spans="1:12" ht="25.5" hidden="1" x14ac:dyDescent="0.25">
      <c r="A389" s="182" t="s">
        <v>447</v>
      </c>
      <c r="B389" s="173" t="s">
        <v>94</v>
      </c>
      <c r="C389" s="179" t="s">
        <v>71</v>
      </c>
      <c r="D389" s="179" t="s">
        <v>608</v>
      </c>
      <c r="E389" s="179" t="s">
        <v>436</v>
      </c>
      <c r="F389" s="180"/>
      <c r="G389" s="222"/>
      <c r="H389" s="180"/>
      <c r="I389" s="180"/>
      <c r="J389" s="180"/>
      <c r="K389" s="180"/>
      <c r="L389" s="180"/>
    </row>
    <row r="390" spans="1:12" ht="25.5" x14ac:dyDescent="0.25">
      <c r="A390" s="182" t="s">
        <v>609</v>
      </c>
      <c r="B390" s="179" t="s">
        <v>94</v>
      </c>
      <c r="C390" s="179" t="s">
        <v>71</v>
      </c>
      <c r="D390" s="179" t="s">
        <v>610</v>
      </c>
      <c r="E390" s="179"/>
      <c r="F390" s="180">
        <f t="shared" si="127"/>
        <v>5000</v>
      </c>
      <c r="G390" s="222"/>
      <c r="H390" s="180"/>
      <c r="I390" s="180"/>
      <c r="J390" s="180"/>
      <c r="K390" s="180">
        <f t="shared" si="128"/>
        <v>5000</v>
      </c>
      <c r="L390" s="180">
        <f t="shared" si="128"/>
        <v>5000</v>
      </c>
    </row>
    <row r="391" spans="1:12" ht="63.75" x14ac:dyDescent="0.25">
      <c r="A391" s="193" t="s">
        <v>675</v>
      </c>
      <c r="B391" s="179" t="s">
        <v>94</v>
      </c>
      <c r="C391" s="179" t="s">
        <v>71</v>
      </c>
      <c r="D391" s="179" t="s">
        <v>611</v>
      </c>
      <c r="E391" s="179"/>
      <c r="F391" s="180">
        <f t="shared" si="127"/>
        <v>5000</v>
      </c>
      <c r="G391" s="222"/>
      <c r="H391" s="180"/>
      <c r="I391" s="180"/>
      <c r="J391" s="180"/>
      <c r="K391" s="180">
        <f t="shared" si="128"/>
        <v>5000</v>
      </c>
      <c r="L391" s="180">
        <f t="shared" si="128"/>
        <v>5000</v>
      </c>
    </row>
    <row r="392" spans="1:12" ht="25.5" x14ac:dyDescent="0.25">
      <c r="A392" s="191" t="s">
        <v>478</v>
      </c>
      <c r="B392" s="179" t="s">
        <v>94</v>
      </c>
      <c r="C392" s="179" t="s">
        <v>71</v>
      </c>
      <c r="D392" s="179" t="s">
        <v>611</v>
      </c>
      <c r="E392" s="179" t="s">
        <v>244</v>
      </c>
      <c r="F392" s="180">
        <f t="shared" si="127"/>
        <v>5000</v>
      </c>
      <c r="G392" s="222"/>
      <c r="H392" s="180"/>
      <c r="I392" s="180"/>
      <c r="J392" s="180"/>
      <c r="K392" s="180">
        <f t="shared" si="128"/>
        <v>5000</v>
      </c>
      <c r="L392" s="180">
        <f t="shared" si="128"/>
        <v>5000</v>
      </c>
    </row>
    <row r="393" spans="1:12" ht="25.5" hidden="1" x14ac:dyDescent="0.25">
      <c r="A393" s="191" t="s">
        <v>479</v>
      </c>
      <c r="B393" s="179" t="s">
        <v>94</v>
      </c>
      <c r="C393" s="179" t="s">
        <v>71</v>
      </c>
      <c r="D393" s="179" t="s">
        <v>611</v>
      </c>
      <c r="E393" s="179" t="s">
        <v>480</v>
      </c>
      <c r="F393" s="180">
        <f t="shared" si="127"/>
        <v>5000</v>
      </c>
      <c r="G393" s="222"/>
      <c r="H393" s="180"/>
      <c r="I393" s="180"/>
      <c r="J393" s="180"/>
      <c r="K393" s="180">
        <f t="shared" si="128"/>
        <v>5000</v>
      </c>
      <c r="L393" s="180">
        <f t="shared" si="128"/>
        <v>5000</v>
      </c>
    </row>
    <row r="394" spans="1:12" ht="15" x14ac:dyDescent="0.25">
      <c r="A394" s="182" t="s">
        <v>435</v>
      </c>
      <c r="B394" s="179" t="s">
        <v>94</v>
      </c>
      <c r="C394" s="179" t="s">
        <v>71</v>
      </c>
      <c r="D394" s="179" t="s">
        <v>611</v>
      </c>
      <c r="E394" s="179" t="s">
        <v>436</v>
      </c>
      <c r="F394" s="180">
        <f t="shared" si="127"/>
        <v>5000</v>
      </c>
      <c r="G394" s="222"/>
      <c r="H394" s="180"/>
      <c r="I394" s="180"/>
      <c r="J394" s="180"/>
      <c r="K394" s="180">
        <f t="shared" si="128"/>
        <v>5000</v>
      </c>
      <c r="L394" s="180">
        <f t="shared" si="128"/>
        <v>5000</v>
      </c>
    </row>
    <row r="395" spans="1:12" ht="25.5" hidden="1" x14ac:dyDescent="0.25">
      <c r="A395" s="182" t="s">
        <v>447</v>
      </c>
      <c r="B395" s="173" t="s">
        <v>94</v>
      </c>
      <c r="C395" s="179" t="s">
        <v>71</v>
      </c>
      <c r="D395" s="179" t="s">
        <v>611</v>
      </c>
      <c r="E395" s="179" t="s">
        <v>436</v>
      </c>
      <c r="F395" s="180">
        <v>5000</v>
      </c>
      <c r="G395" s="222"/>
      <c r="H395" s="180"/>
      <c r="I395" s="180"/>
      <c r="J395" s="180"/>
      <c r="K395" s="180">
        <v>5000</v>
      </c>
      <c r="L395" s="180">
        <v>5000</v>
      </c>
    </row>
    <row r="396" spans="1:12" ht="25.5" x14ac:dyDescent="0.25">
      <c r="A396" s="175" t="s">
        <v>361</v>
      </c>
      <c r="B396" s="173" t="s">
        <v>94</v>
      </c>
      <c r="C396" s="173" t="s">
        <v>71</v>
      </c>
      <c r="D396" s="173" t="s">
        <v>612</v>
      </c>
      <c r="E396" s="179"/>
      <c r="F396" s="176">
        <f>F397</f>
        <v>1000</v>
      </c>
      <c r="G396" s="227"/>
      <c r="H396" s="176"/>
      <c r="I396" s="176"/>
      <c r="J396" s="176"/>
      <c r="K396" s="176">
        <f t="shared" ref="K396:L401" si="129">K397</f>
        <v>1000</v>
      </c>
      <c r="L396" s="176">
        <f t="shared" si="129"/>
        <v>1000</v>
      </c>
    </row>
    <row r="397" spans="1:12" ht="25.5" x14ac:dyDescent="0.25">
      <c r="A397" s="182" t="s">
        <v>613</v>
      </c>
      <c r="B397" s="179" t="s">
        <v>94</v>
      </c>
      <c r="C397" s="179" t="s">
        <v>71</v>
      </c>
      <c r="D397" s="179" t="s">
        <v>614</v>
      </c>
      <c r="E397" s="179"/>
      <c r="F397" s="180">
        <f t="shared" ref="F397:F401" si="130">F398</f>
        <v>1000</v>
      </c>
      <c r="G397" s="222"/>
      <c r="H397" s="180"/>
      <c r="I397" s="180"/>
      <c r="J397" s="180"/>
      <c r="K397" s="180">
        <f t="shared" si="129"/>
        <v>1000</v>
      </c>
      <c r="L397" s="180">
        <f t="shared" si="129"/>
        <v>1000</v>
      </c>
    </row>
    <row r="398" spans="1:12" ht="63.75" x14ac:dyDescent="0.25">
      <c r="A398" s="193" t="s">
        <v>675</v>
      </c>
      <c r="B398" s="179" t="s">
        <v>94</v>
      </c>
      <c r="C398" s="179" t="s">
        <v>71</v>
      </c>
      <c r="D398" s="179" t="s">
        <v>615</v>
      </c>
      <c r="E398" s="179"/>
      <c r="F398" s="180">
        <f t="shared" si="130"/>
        <v>1000</v>
      </c>
      <c r="G398" s="222"/>
      <c r="H398" s="180"/>
      <c r="I398" s="180"/>
      <c r="J398" s="180"/>
      <c r="K398" s="180">
        <f t="shared" si="129"/>
        <v>1000</v>
      </c>
      <c r="L398" s="180">
        <f t="shared" si="129"/>
        <v>1000</v>
      </c>
    </row>
    <row r="399" spans="1:12" ht="25.5" x14ac:dyDescent="0.25">
      <c r="A399" s="191" t="s">
        <v>478</v>
      </c>
      <c r="B399" s="179" t="s">
        <v>94</v>
      </c>
      <c r="C399" s="179" t="s">
        <v>71</v>
      </c>
      <c r="D399" s="179" t="s">
        <v>615</v>
      </c>
      <c r="E399" s="179" t="s">
        <v>244</v>
      </c>
      <c r="F399" s="180">
        <f t="shared" si="130"/>
        <v>1000</v>
      </c>
      <c r="G399" s="222"/>
      <c r="H399" s="180"/>
      <c r="I399" s="180"/>
      <c r="J399" s="180"/>
      <c r="K399" s="180">
        <f t="shared" si="129"/>
        <v>1000</v>
      </c>
      <c r="L399" s="180">
        <f t="shared" si="129"/>
        <v>1000</v>
      </c>
    </row>
    <row r="400" spans="1:12" ht="25.5" hidden="1" x14ac:dyDescent="0.25">
      <c r="A400" s="191" t="s">
        <v>479</v>
      </c>
      <c r="B400" s="179" t="s">
        <v>94</v>
      </c>
      <c r="C400" s="179" t="s">
        <v>71</v>
      </c>
      <c r="D400" s="179" t="s">
        <v>615</v>
      </c>
      <c r="E400" s="179" t="s">
        <v>480</v>
      </c>
      <c r="F400" s="180">
        <f t="shared" si="130"/>
        <v>1000</v>
      </c>
      <c r="G400" s="222"/>
      <c r="H400" s="180"/>
      <c r="I400" s="180"/>
      <c r="J400" s="180"/>
      <c r="K400" s="180">
        <f t="shared" si="129"/>
        <v>1000</v>
      </c>
      <c r="L400" s="180">
        <f t="shared" si="129"/>
        <v>1000</v>
      </c>
    </row>
    <row r="401" spans="1:12" ht="15" x14ac:dyDescent="0.25">
      <c r="A401" s="182" t="s">
        <v>435</v>
      </c>
      <c r="B401" s="179" t="s">
        <v>94</v>
      </c>
      <c r="C401" s="179" t="s">
        <v>71</v>
      </c>
      <c r="D401" s="179" t="s">
        <v>615</v>
      </c>
      <c r="E401" s="179" t="s">
        <v>436</v>
      </c>
      <c r="F401" s="180">
        <f t="shared" si="130"/>
        <v>1000</v>
      </c>
      <c r="G401" s="222"/>
      <c r="H401" s="180"/>
      <c r="I401" s="180"/>
      <c r="J401" s="180"/>
      <c r="K401" s="180">
        <f t="shared" si="129"/>
        <v>1000</v>
      </c>
      <c r="L401" s="180">
        <f t="shared" si="129"/>
        <v>1000</v>
      </c>
    </row>
    <row r="402" spans="1:12" ht="25.5" hidden="1" x14ac:dyDescent="0.25">
      <c r="A402" s="182" t="s">
        <v>447</v>
      </c>
      <c r="B402" s="173" t="s">
        <v>94</v>
      </c>
      <c r="C402" s="179" t="s">
        <v>71</v>
      </c>
      <c r="D402" s="179" t="s">
        <v>615</v>
      </c>
      <c r="E402" s="179" t="s">
        <v>436</v>
      </c>
      <c r="F402" s="180">
        <v>1000</v>
      </c>
      <c r="G402" s="222"/>
      <c r="H402" s="180"/>
      <c r="I402" s="180"/>
      <c r="J402" s="180"/>
      <c r="K402" s="180">
        <v>1000</v>
      </c>
      <c r="L402" s="180">
        <v>1000</v>
      </c>
    </row>
    <row r="403" spans="1:12" ht="15" x14ac:dyDescent="0.25">
      <c r="A403" s="177" t="s">
        <v>616</v>
      </c>
      <c r="B403" s="173" t="s">
        <v>94</v>
      </c>
      <c r="C403" s="173" t="s">
        <v>73</v>
      </c>
      <c r="D403" s="173"/>
      <c r="E403" s="173"/>
      <c r="F403" s="176">
        <f>F404+F482</f>
        <v>5000404.4000000004</v>
      </c>
      <c r="G403" s="220">
        <v>-18000</v>
      </c>
      <c r="H403" s="176">
        <f>H404+H465</f>
        <v>33000</v>
      </c>
      <c r="I403" s="176">
        <f>I404+I465</f>
        <v>20000</v>
      </c>
      <c r="J403" s="176">
        <f>J404+J465</f>
        <v>25000</v>
      </c>
      <c r="K403" s="176">
        <f t="shared" ref="K403:L403" si="131">K404+K482</f>
        <v>2936100</v>
      </c>
      <c r="L403" s="176">
        <f t="shared" si="131"/>
        <v>2733700.94</v>
      </c>
    </row>
    <row r="404" spans="1:12" ht="15" x14ac:dyDescent="0.25">
      <c r="A404" s="175" t="s">
        <v>74</v>
      </c>
      <c r="B404" s="173" t="s">
        <v>94</v>
      </c>
      <c r="C404" s="173" t="s">
        <v>75</v>
      </c>
      <c r="D404" s="173"/>
      <c r="E404" s="179"/>
      <c r="F404" s="176">
        <f>F405+F458</f>
        <v>2852754.4</v>
      </c>
      <c r="G404" s="220"/>
      <c r="H404" s="221">
        <f>H411+H414+H441+H453+H424 +H427 +H447+H443+H452</f>
        <v>33000</v>
      </c>
      <c r="I404" s="221">
        <f>I411+I414+I441+I453+I424 +I427 +I447+I443+I452</f>
        <v>20000</v>
      </c>
      <c r="J404" s="221">
        <f>J411+J414+J441+J453+J424 +J427 +J447+J443+J452</f>
        <v>25000</v>
      </c>
      <c r="K404" s="176">
        <f t="shared" ref="K404:L404" si="132">K405</f>
        <v>1889600</v>
      </c>
      <c r="L404" s="176">
        <f t="shared" si="132"/>
        <v>1709600</v>
      </c>
    </row>
    <row r="405" spans="1:12" ht="26.25" x14ac:dyDescent="0.25">
      <c r="A405" s="195" t="s">
        <v>603</v>
      </c>
      <c r="B405" s="173" t="s">
        <v>94</v>
      </c>
      <c r="C405" s="173" t="s">
        <v>75</v>
      </c>
      <c r="D405" s="173" t="s">
        <v>599</v>
      </c>
      <c r="E405" s="179"/>
      <c r="F405" s="176">
        <f>F406+F465</f>
        <v>2653644.4</v>
      </c>
      <c r="G405" s="220"/>
      <c r="H405" s="221"/>
      <c r="I405" s="221"/>
      <c r="J405" s="221"/>
      <c r="K405" s="176">
        <f t="shared" ref="K405:L405" si="133">K406+K465</f>
        <v>1889600</v>
      </c>
      <c r="L405" s="176">
        <f t="shared" si="133"/>
        <v>1709600</v>
      </c>
    </row>
    <row r="406" spans="1:12" ht="25.5" x14ac:dyDescent="0.25">
      <c r="A406" s="175" t="s">
        <v>617</v>
      </c>
      <c r="B406" s="173" t="s">
        <v>94</v>
      </c>
      <c r="C406" s="173" t="s">
        <v>75</v>
      </c>
      <c r="D406" s="173" t="s">
        <v>618</v>
      </c>
      <c r="E406" s="179"/>
      <c r="F406" s="176">
        <f>F407+F446</f>
        <v>2076470</v>
      </c>
      <c r="G406" s="220"/>
      <c r="H406" s="221"/>
      <c r="I406" s="221"/>
      <c r="J406" s="221"/>
      <c r="K406" s="176">
        <f t="shared" ref="K406:L406" si="134">K407+K446</f>
        <v>1460600</v>
      </c>
      <c r="L406" s="176">
        <f t="shared" si="134"/>
        <v>1310600</v>
      </c>
    </row>
    <row r="407" spans="1:12" ht="25.5" x14ac:dyDescent="0.25">
      <c r="A407" s="182" t="s">
        <v>619</v>
      </c>
      <c r="B407" s="179" t="s">
        <v>94</v>
      </c>
      <c r="C407" s="179" t="s">
        <v>75</v>
      </c>
      <c r="D407" s="179" t="s">
        <v>620</v>
      </c>
      <c r="E407" s="179"/>
      <c r="F407" s="180">
        <f>F408+F419+F433</f>
        <v>2075470</v>
      </c>
      <c r="G407" s="238"/>
      <c r="H407" s="239"/>
      <c r="I407" s="239"/>
      <c r="J407" s="239"/>
      <c r="K407" s="180">
        <f t="shared" ref="K407:L407" si="135">K408+K419+K433</f>
        <v>1459600</v>
      </c>
      <c r="L407" s="180">
        <f t="shared" si="135"/>
        <v>1309600</v>
      </c>
    </row>
    <row r="408" spans="1:12" ht="51" hidden="1" x14ac:dyDescent="0.25">
      <c r="A408" s="182" t="s">
        <v>240</v>
      </c>
      <c r="B408" s="179" t="s">
        <v>94</v>
      </c>
      <c r="C408" s="179" t="s">
        <v>75</v>
      </c>
      <c r="D408" s="179" t="s">
        <v>621</v>
      </c>
      <c r="E408" s="179" t="s">
        <v>242</v>
      </c>
      <c r="F408" s="180">
        <f>F409</f>
        <v>1757870</v>
      </c>
      <c r="G408" s="238"/>
      <c r="H408" s="239"/>
      <c r="I408" s="239"/>
      <c r="J408" s="239"/>
      <c r="K408" s="180">
        <f t="shared" ref="K408:L408" si="136">K409</f>
        <v>1278000</v>
      </c>
      <c r="L408" s="180">
        <f t="shared" si="136"/>
        <v>1128000</v>
      </c>
    </row>
    <row r="409" spans="1:12" ht="15" x14ac:dyDescent="0.25">
      <c r="A409" s="182" t="s">
        <v>343</v>
      </c>
      <c r="B409" s="179" t="s">
        <v>94</v>
      </c>
      <c r="C409" s="179" t="s">
        <v>75</v>
      </c>
      <c r="D409" s="179" t="s">
        <v>621</v>
      </c>
      <c r="E409" s="179" t="s">
        <v>516</v>
      </c>
      <c r="F409" s="180">
        <f>F410+F413+F415</f>
        <v>1757870</v>
      </c>
      <c r="G409" s="238"/>
      <c r="H409" s="239"/>
      <c r="I409" s="239"/>
      <c r="J409" s="239"/>
      <c r="K409" s="180">
        <f t="shared" ref="K409:L409" si="137">K410+K413+K415</f>
        <v>1278000</v>
      </c>
      <c r="L409" s="180">
        <f t="shared" si="137"/>
        <v>1128000</v>
      </c>
    </row>
    <row r="410" spans="1:12" ht="15" x14ac:dyDescent="0.25">
      <c r="A410" s="208" t="s">
        <v>622</v>
      </c>
      <c r="B410" s="179" t="s">
        <v>94</v>
      </c>
      <c r="C410" s="179" t="s">
        <v>75</v>
      </c>
      <c r="D410" s="179" t="s">
        <v>621</v>
      </c>
      <c r="E410" s="179" t="s">
        <v>518</v>
      </c>
      <c r="F410" s="180">
        <v>1371022</v>
      </c>
      <c r="G410" s="238"/>
      <c r="H410" s="239"/>
      <c r="I410" s="239"/>
      <c r="J410" s="239"/>
      <c r="K410" s="180">
        <f t="shared" ref="K410:L410" si="138">K411+K412</f>
        <v>985000</v>
      </c>
      <c r="L410" s="180">
        <f t="shared" si="138"/>
        <v>885000</v>
      </c>
    </row>
    <row r="411" spans="1:12" ht="15" hidden="1" x14ac:dyDescent="0.25">
      <c r="A411" s="181" t="s">
        <v>418</v>
      </c>
      <c r="B411" s="179" t="s">
        <v>94</v>
      </c>
      <c r="C411" s="179" t="s">
        <v>75</v>
      </c>
      <c r="D411" s="179" t="s">
        <v>621</v>
      </c>
      <c r="E411" s="179" t="s">
        <v>518</v>
      </c>
      <c r="F411" s="180">
        <v>1086523</v>
      </c>
      <c r="G411" s="238"/>
      <c r="H411" s="180"/>
      <c r="I411" s="180"/>
      <c r="J411" s="180"/>
      <c r="K411" s="180">
        <v>980000</v>
      </c>
      <c r="L411" s="180">
        <v>880000</v>
      </c>
    </row>
    <row r="412" spans="1:12" ht="25.5" hidden="1" x14ac:dyDescent="0.25">
      <c r="A412" s="182" t="s">
        <v>419</v>
      </c>
      <c r="B412" s="179" t="s">
        <v>94</v>
      </c>
      <c r="C412" s="179" t="s">
        <v>75</v>
      </c>
      <c r="D412" s="179" t="s">
        <v>621</v>
      </c>
      <c r="E412" s="183" t="s">
        <v>518</v>
      </c>
      <c r="F412" s="184">
        <v>10000</v>
      </c>
      <c r="G412" s="183"/>
      <c r="H412" s="199"/>
      <c r="I412" s="224"/>
      <c r="J412" s="180"/>
      <c r="K412" s="184">
        <v>5000</v>
      </c>
      <c r="L412" s="184">
        <v>5000</v>
      </c>
    </row>
    <row r="413" spans="1:12" ht="38.25" x14ac:dyDescent="0.25">
      <c r="A413" s="181" t="s">
        <v>623</v>
      </c>
      <c r="B413" s="179" t="s">
        <v>94</v>
      </c>
      <c r="C413" s="179" t="s">
        <v>75</v>
      </c>
      <c r="D413" s="179" t="s">
        <v>621</v>
      </c>
      <c r="E413" s="183" t="s">
        <v>520</v>
      </c>
      <c r="F413" s="184">
        <v>383848</v>
      </c>
      <c r="G413" s="183"/>
      <c r="H413" s="199"/>
      <c r="I413" s="224"/>
      <c r="J413" s="180"/>
      <c r="K413" s="184">
        <f t="shared" ref="K413:L413" si="139">K414</f>
        <v>290000</v>
      </c>
      <c r="L413" s="184">
        <f t="shared" si="139"/>
        <v>240000</v>
      </c>
    </row>
    <row r="414" spans="1:12" ht="15" hidden="1" x14ac:dyDescent="0.25">
      <c r="A414" s="181" t="s">
        <v>428</v>
      </c>
      <c r="B414" s="179" t="s">
        <v>94</v>
      </c>
      <c r="C414" s="179" t="s">
        <v>75</v>
      </c>
      <c r="D414" s="179" t="s">
        <v>621</v>
      </c>
      <c r="E414" s="179" t="s">
        <v>520</v>
      </c>
      <c r="F414" s="180">
        <v>328130</v>
      </c>
      <c r="G414" s="238"/>
      <c r="H414" s="180"/>
      <c r="I414" s="180"/>
      <c r="J414" s="180"/>
      <c r="K414" s="180">
        <v>290000</v>
      </c>
      <c r="L414" s="180">
        <v>240000</v>
      </c>
    </row>
    <row r="415" spans="1:12" ht="25.5" x14ac:dyDescent="0.25">
      <c r="A415" s="181" t="s">
        <v>420</v>
      </c>
      <c r="B415" s="179" t="s">
        <v>94</v>
      </c>
      <c r="C415" s="179" t="s">
        <v>75</v>
      </c>
      <c r="D415" s="179" t="s">
        <v>624</v>
      </c>
      <c r="E415" s="179" t="s">
        <v>625</v>
      </c>
      <c r="F415" s="180">
        <f>F416+F417+F418</f>
        <v>3000</v>
      </c>
      <c r="G415" s="238"/>
      <c r="H415" s="180"/>
      <c r="I415" s="180"/>
      <c r="J415" s="180"/>
      <c r="K415" s="180">
        <f t="shared" ref="K415:L415" si="140">K416+K417+K418</f>
        <v>3000</v>
      </c>
      <c r="L415" s="180">
        <f t="shared" si="140"/>
        <v>3000</v>
      </c>
    </row>
    <row r="416" spans="1:12" ht="15" hidden="1" x14ac:dyDescent="0.25">
      <c r="A416" s="182" t="s">
        <v>423</v>
      </c>
      <c r="B416" s="179" t="s">
        <v>94</v>
      </c>
      <c r="C416" s="183" t="s">
        <v>75</v>
      </c>
      <c r="D416" s="179" t="s">
        <v>624</v>
      </c>
      <c r="E416" s="183" t="s">
        <v>625</v>
      </c>
      <c r="F416" s="184">
        <v>1000</v>
      </c>
      <c r="G416" s="183"/>
      <c r="H416" s="199"/>
      <c r="I416" s="224"/>
      <c r="J416" s="180"/>
      <c r="K416" s="184">
        <v>1000</v>
      </c>
      <c r="L416" s="184">
        <v>1000</v>
      </c>
    </row>
    <row r="417" spans="1:12" ht="15" hidden="1" x14ac:dyDescent="0.25">
      <c r="A417" s="182" t="s">
        <v>424</v>
      </c>
      <c r="B417" s="179" t="s">
        <v>94</v>
      </c>
      <c r="C417" s="183" t="s">
        <v>75</v>
      </c>
      <c r="D417" s="179" t="s">
        <v>624</v>
      </c>
      <c r="E417" s="183" t="s">
        <v>625</v>
      </c>
      <c r="F417" s="184">
        <v>1000</v>
      </c>
      <c r="G417" s="183"/>
      <c r="H417" s="199"/>
      <c r="I417" s="224"/>
      <c r="J417" s="180"/>
      <c r="K417" s="184">
        <v>1000</v>
      </c>
      <c r="L417" s="184">
        <v>1000</v>
      </c>
    </row>
    <row r="418" spans="1:12" ht="15" hidden="1" x14ac:dyDescent="0.25">
      <c r="A418" s="182" t="s">
        <v>425</v>
      </c>
      <c r="B418" s="179" t="s">
        <v>94</v>
      </c>
      <c r="C418" s="183" t="s">
        <v>75</v>
      </c>
      <c r="D418" s="179" t="s">
        <v>624</v>
      </c>
      <c r="E418" s="183" t="s">
        <v>625</v>
      </c>
      <c r="F418" s="184">
        <v>1000</v>
      </c>
      <c r="G418" s="183"/>
      <c r="H418" s="199"/>
      <c r="I418" s="224"/>
      <c r="J418" s="180"/>
      <c r="K418" s="184">
        <v>1000</v>
      </c>
      <c r="L418" s="184">
        <v>1000</v>
      </c>
    </row>
    <row r="419" spans="1:12" ht="38.25" hidden="1" x14ac:dyDescent="0.25">
      <c r="A419" s="181" t="s">
        <v>175</v>
      </c>
      <c r="B419" s="179" t="s">
        <v>94</v>
      </c>
      <c r="C419" s="179" t="s">
        <v>75</v>
      </c>
      <c r="D419" s="179" t="s">
        <v>624</v>
      </c>
      <c r="E419" s="179"/>
      <c r="F419" s="180">
        <f>F420</f>
        <v>314000</v>
      </c>
      <c r="G419" s="238"/>
      <c r="H419" s="239"/>
      <c r="I419" s="239"/>
      <c r="J419" s="239"/>
      <c r="K419" s="180">
        <f t="shared" ref="K419:L421" si="141">K420</f>
        <v>178000</v>
      </c>
      <c r="L419" s="180">
        <f t="shared" si="141"/>
        <v>178000</v>
      </c>
    </row>
    <row r="420" spans="1:12" ht="25.5" x14ac:dyDescent="0.25">
      <c r="A420" s="191" t="s">
        <v>478</v>
      </c>
      <c r="B420" s="179" t="s">
        <v>94</v>
      </c>
      <c r="C420" s="179" t="s">
        <v>75</v>
      </c>
      <c r="D420" s="179" t="s">
        <v>624</v>
      </c>
      <c r="E420" s="179" t="s">
        <v>244</v>
      </c>
      <c r="F420" s="180">
        <f>F421</f>
        <v>314000</v>
      </c>
      <c r="G420" s="222"/>
      <c r="H420" s="180"/>
      <c r="I420" s="180"/>
      <c r="J420" s="180"/>
      <c r="K420" s="180">
        <f t="shared" si="141"/>
        <v>178000</v>
      </c>
      <c r="L420" s="180">
        <f t="shared" si="141"/>
        <v>178000</v>
      </c>
    </row>
    <row r="421" spans="1:12" ht="25.5" hidden="1" x14ac:dyDescent="0.25">
      <c r="A421" s="191" t="s">
        <v>479</v>
      </c>
      <c r="B421" s="179" t="s">
        <v>94</v>
      </c>
      <c r="C421" s="179" t="s">
        <v>75</v>
      </c>
      <c r="D421" s="179" t="s">
        <v>624</v>
      </c>
      <c r="E421" s="179" t="s">
        <v>480</v>
      </c>
      <c r="F421" s="180">
        <f>F422</f>
        <v>314000</v>
      </c>
      <c r="G421" s="222"/>
      <c r="H421" s="180"/>
      <c r="I421" s="180"/>
      <c r="J421" s="180"/>
      <c r="K421" s="180">
        <f t="shared" si="141"/>
        <v>178000</v>
      </c>
      <c r="L421" s="180">
        <f t="shared" si="141"/>
        <v>178000</v>
      </c>
    </row>
    <row r="422" spans="1:12" ht="15" x14ac:dyDescent="0.25">
      <c r="A422" s="182" t="s">
        <v>435</v>
      </c>
      <c r="B422" s="179" t="s">
        <v>94</v>
      </c>
      <c r="C422" s="179" t="s">
        <v>75</v>
      </c>
      <c r="D422" s="179" t="s">
        <v>624</v>
      </c>
      <c r="E422" s="179" t="s">
        <v>436</v>
      </c>
      <c r="F422" s="180">
        <v>314000</v>
      </c>
      <c r="G422" s="238"/>
      <c r="H422" s="180"/>
      <c r="I422" s="180"/>
      <c r="J422" s="180"/>
      <c r="K422" s="180">
        <f t="shared" ref="K422:L422" si="142">K424+K427+K428+K425+K426+K429+K430+K431+K432+K423</f>
        <v>178000</v>
      </c>
      <c r="L422" s="180">
        <f t="shared" si="142"/>
        <v>178000</v>
      </c>
    </row>
    <row r="423" spans="1:12" ht="15" hidden="1" x14ac:dyDescent="0.25">
      <c r="A423" s="181" t="s">
        <v>437</v>
      </c>
      <c r="B423" s="179" t="s">
        <v>94</v>
      </c>
      <c r="C423" s="179" t="s">
        <v>75</v>
      </c>
      <c r="D423" s="179" t="s">
        <v>624</v>
      </c>
      <c r="E423" s="179" t="s">
        <v>436</v>
      </c>
      <c r="F423" s="180">
        <v>36000</v>
      </c>
      <c r="G423" s="238"/>
      <c r="H423" s="180"/>
      <c r="I423" s="180"/>
      <c r="J423" s="180"/>
      <c r="K423" s="180">
        <v>36000</v>
      </c>
      <c r="L423" s="180">
        <v>36000</v>
      </c>
    </row>
    <row r="424" spans="1:12" ht="15" hidden="1" x14ac:dyDescent="0.25">
      <c r="A424" s="181" t="s">
        <v>438</v>
      </c>
      <c r="B424" s="179" t="s">
        <v>94</v>
      </c>
      <c r="C424" s="179" t="s">
        <v>75</v>
      </c>
      <c r="D424" s="179" t="s">
        <v>624</v>
      </c>
      <c r="E424" s="179" t="s">
        <v>436</v>
      </c>
      <c r="F424" s="180">
        <v>100000</v>
      </c>
      <c r="G424" s="238"/>
      <c r="H424" s="180"/>
      <c r="I424" s="180"/>
      <c r="J424" s="180"/>
      <c r="K424" s="180">
        <v>100000</v>
      </c>
      <c r="L424" s="180">
        <v>100000</v>
      </c>
    </row>
    <row r="425" spans="1:12" ht="15" hidden="1" x14ac:dyDescent="0.25">
      <c r="A425" s="181" t="s">
        <v>626</v>
      </c>
      <c r="B425" s="179" t="s">
        <v>94</v>
      </c>
      <c r="C425" s="179" t="s">
        <v>75</v>
      </c>
      <c r="D425" s="179" t="s">
        <v>624</v>
      </c>
      <c r="E425" s="179" t="s">
        <v>436</v>
      </c>
      <c r="F425" s="180"/>
      <c r="G425" s="242"/>
      <c r="H425" s="212"/>
      <c r="I425" s="212"/>
      <c r="J425" s="212"/>
      <c r="K425" s="180"/>
      <c r="L425" s="180"/>
    </row>
    <row r="426" spans="1:12" ht="15" hidden="1" x14ac:dyDescent="0.25">
      <c r="A426" s="181" t="s">
        <v>440</v>
      </c>
      <c r="B426" s="179" t="s">
        <v>94</v>
      </c>
      <c r="C426" s="179" t="s">
        <v>75</v>
      </c>
      <c r="D426" s="179" t="s">
        <v>624</v>
      </c>
      <c r="E426" s="179" t="s">
        <v>436</v>
      </c>
      <c r="F426" s="180">
        <v>1000</v>
      </c>
      <c r="G426" s="222"/>
      <c r="H426" s="180"/>
      <c r="I426" s="180"/>
      <c r="J426" s="180"/>
      <c r="K426" s="180">
        <v>1000</v>
      </c>
      <c r="L426" s="180">
        <v>1000</v>
      </c>
    </row>
    <row r="427" spans="1:12" ht="15" hidden="1" x14ac:dyDescent="0.25">
      <c r="A427" s="181" t="s">
        <v>441</v>
      </c>
      <c r="B427" s="179" t="s">
        <v>94</v>
      </c>
      <c r="C427" s="179" t="s">
        <v>75</v>
      </c>
      <c r="D427" s="179" t="s">
        <v>624</v>
      </c>
      <c r="E427" s="179" t="s">
        <v>436</v>
      </c>
      <c r="F427" s="180">
        <v>3000</v>
      </c>
      <c r="G427" s="222"/>
      <c r="H427" s="180"/>
      <c r="I427" s="180"/>
      <c r="J427" s="180"/>
      <c r="K427" s="180">
        <v>3000</v>
      </c>
      <c r="L427" s="180">
        <v>3000</v>
      </c>
    </row>
    <row r="428" spans="1:12" ht="15" hidden="1" x14ac:dyDescent="0.25">
      <c r="A428" s="181" t="s">
        <v>533</v>
      </c>
      <c r="B428" s="179" t="s">
        <v>94</v>
      </c>
      <c r="C428" s="179" t="s">
        <v>75</v>
      </c>
      <c r="D428" s="179" t="s">
        <v>624</v>
      </c>
      <c r="E428" s="179" t="s">
        <v>436</v>
      </c>
      <c r="F428" s="180">
        <v>10000</v>
      </c>
      <c r="G428" s="222"/>
      <c r="H428" s="180"/>
      <c r="I428" s="180"/>
      <c r="J428" s="180"/>
      <c r="K428" s="180">
        <v>10000</v>
      </c>
      <c r="L428" s="180">
        <v>10000</v>
      </c>
    </row>
    <row r="429" spans="1:12" ht="15" hidden="1" x14ac:dyDescent="0.25">
      <c r="A429" s="185" t="s">
        <v>443</v>
      </c>
      <c r="B429" s="179" t="s">
        <v>94</v>
      </c>
      <c r="C429" s="179" t="s">
        <v>75</v>
      </c>
      <c r="D429" s="179" t="s">
        <v>624</v>
      </c>
      <c r="E429" s="179" t="s">
        <v>436</v>
      </c>
      <c r="F429" s="180">
        <v>1000</v>
      </c>
      <c r="G429" s="222"/>
      <c r="H429" s="180"/>
      <c r="I429" s="180"/>
      <c r="J429" s="180"/>
      <c r="K429" s="180">
        <v>1000</v>
      </c>
      <c r="L429" s="180">
        <v>1000</v>
      </c>
    </row>
    <row r="430" spans="1:12" ht="15" hidden="1" x14ac:dyDescent="0.25">
      <c r="A430" s="185" t="s">
        <v>444</v>
      </c>
      <c r="B430" s="179" t="s">
        <v>94</v>
      </c>
      <c r="C430" s="183" t="s">
        <v>75</v>
      </c>
      <c r="D430" s="179" t="s">
        <v>624</v>
      </c>
      <c r="E430" s="183" t="s">
        <v>436</v>
      </c>
      <c r="F430" s="180">
        <v>2000</v>
      </c>
      <c r="G430" s="222"/>
      <c r="H430" s="180"/>
      <c r="I430" s="180"/>
      <c r="J430" s="180"/>
      <c r="K430" s="180">
        <v>2000</v>
      </c>
      <c r="L430" s="180">
        <v>2000</v>
      </c>
    </row>
    <row r="431" spans="1:12" ht="15" hidden="1" x14ac:dyDescent="0.25">
      <c r="A431" s="186" t="s">
        <v>445</v>
      </c>
      <c r="B431" s="179" t="s">
        <v>94</v>
      </c>
      <c r="C431" s="183" t="s">
        <v>75</v>
      </c>
      <c r="D431" s="179" t="s">
        <v>624</v>
      </c>
      <c r="E431" s="183" t="s">
        <v>436</v>
      </c>
      <c r="F431" s="180">
        <v>5000</v>
      </c>
      <c r="G431" s="222"/>
      <c r="H431" s="180"/>
      <c r="I431" s="180"/>
      <c r="J431" s="180"/>
      <c r="K431" s="180">
        <v>5000</v>
      </c>
      <c r="L431" s="180">
        <v>5000</v>
      </c>
    </row>
    <row r="432" spans="1:12" ht="26.25" hidden="1" x14ac:dyDescent="0.25">
      <c r="A432" s="186" t="s">
        <v>447</v>
      </c>
      <c r="B432" s="179" t="s">
        <v>94</v>
      </c>
      <c r="C432" s="179" t="s">
        <v>75</v>
      </c>
      <c r="D432" s="179" t="s">
        <v>624</v>
      </c>
      <c r="E432" s="179" t="s">
        <v>436</v>
      </c>
      <c r="F432" s="180">
        <v>30000</v>
      </c>
      <c r="G432" s="222"/>
      <c r="H432" s="180"/>
      <c r="I432" s="180"/>
      <c r="J432" s="180"/>
      <c r="K432" s="180">
        <v>20000</v>
      </c>
      <c r="L432" s="180">
        <v>20000</v>
      </c>
    </row>
    <row r="433" spans="1:12" ht="15" x14ac:dyDescent="0.25">
      <c r="A433" s="193" t="s">
        <v>172</v>
      </c>
      <c r="B433" s="179" t="s">
        <v>94</v>
      </c>
      <c r="C433" s="179" t="s">
        <v>75</v>
      </c>
      <c r="D433" s="179" t="s">
        <v>627</v>
      </c>
      <c r="E433" s="179" t="s">
        <v>257</v>
      </c>
      <c r="F433" s="180">
        <f>F434+F437</f>
        <v>3600</v>
      </c>
      <c r="G433" s="222"/>
      <c r="H433" s="180"/>
      <c r="I433" s="180"/>
      <c r="J433" s="180"/>
      <c r="K433" s="180">
        <f t="shared" ref="K433:L433" si="143">K434+K437</f>
        <v>3600</v>
      </c>
      <c r="L433" s="180">
        <f t="shared" si="143"/>
        <v>3600</v>
      </c>
    </row>
    <row r="434" spans="1:12" ht="15" hidden="1" x14ac:dyDescent="0.25">
      <c r="A434" s="181" t="s">
        <v>671</v>
      </c>
      <c r="B434" s="179" t="s">
        <v>94</v>
      </c>
      <c r="C434" s="179" t="s">
        <v>75</v>
      </c>
      <c r="D434" s="179" t="s">
        <v>627</v>
      </c>
      <c r="E434" s="179" t="s">
        <v>672</v>
      </c>
      <c r="F434" s="180">
        <f>F435</f>
        <v>1000</v>
      </c>
      <c r="G434" s="222"/>
      <c r="H434" s="180"/>
      <c r="I434" s="180"/>
      <c r="J434" s="180"/>
      <c r="K434" s="180">
        <f t="shared" ref="K434:L435" si="144">K435</f>
        <v>1000</v>
      </c>
      <c r="L434" s="180">
        <f t="shared" si="144"/>
        <v>1000</v>
      </c>
    </row>
    <row r="435" spans="1:12" ht="25.5" x14ac:dyDescent="0.25">
      <c r="A435" s="240" t="s">
        <v>673</v>
      </c>
      <c r="B435" s="179" t="s">
        <v>94</v>
      </c>
      <c r="C435" s="179" t="s">
        <v>75</v>
      </c>
      <c r="D435" s="179" t="s">
        <v>627</v>
      </c>
      <c r="E435" s="179" t="s">
        <v>674</v>
      </c>
      <c r="F435" s="180">
        <f>F436</f>
        <v>1000</v>
      </c>
      <c r="G435" s="222"/>
      <c r="H435" s="180"/>
      <c r="I435" s="180"/>
      <c r="J435" s="180"/>
      <c r="K435" s="180">
        <f t="shared" si="144"/>
        <v>1000</v>
      </c>
      <c r="L435" s="180">
        <f t="shared" si="144"/>
        <v>1000</v>
      </c>
    </row>
    <row r="436" spans="1:12" ht="25.5" hidden="1" x14ac:dyDescent="0.25">
      <c r="A436" s="182" t="s">
        <v>447</v>
      </c>
      <c r="B436" s="179" t="s">
        <v>94</v>
      </c>
      <c r="C436" s="183" t="s">
        <v>75</v>
      </c>
      <c r="D436" s="179" t="s">
        <v>627</v>
      </c>
      <c r="E436" s="179" t="s">
        <v>674</v>
      </c>
      <c r="F436" s="180">
        <v>1000</v>
      </c>
      <c r="G436" s="222"/>
      <c r="H436" s="180"/>
      <c r="I436" s="180"/>
      <c r="J436" s="180"/>
      <c r="K436" s="180">
        <v>1000</v>
      </c>
      <c r="L436" s="180">
        <v>1000</v>
      </c>
    </row>
    <row r="437" spans="1:12" ht="15" hidden="1" x14ac:dyDescent="0.25">
      <c r="A437" s="185" t="s">
        <v>256</v>
      </c>
      <c r="B437" s="179" t="s">
        <v>94</v>
      </c>
      <c r="C437" s="179" t="s">
        <v>75</v>
      </c>
      <c r="D437" s="179" t="s">
        <v>627</v>
      </c>
      <c r="E437" s="179" t="s">
        <v>449</v>
      </c>
      <c r="F437" s="180">
        <f>F438+F440+F442</f>
        <v>2600</v>
      </c>
      <c r="G437" s="222"/>
      <c r="H437" s="180"/>
      <c r="I437" s="180"/>
      <c r="J437" s="180"/>
      <c r="K437" s="180">
        <f t="shared" ref="K437:L437" si="145">K438+K440+K442</f>
        <v>2600</v>
      </c>
      <c r="L437" s="180">
        <f t="shared" si="145"/>
        <v>2600</v>
      </c>
    </row>
    <row r="438" spans="1:12" ht="15" x14ac:dyDescent="0.25">
      <c r="A438" s="181" t="s">
        <v>450</v>
      </c>
      <c r="B438" s="179" t="s">
        <v>94</v>
      </c>
      <c r="C438" s="179" t="s">
        <v>75</v>
      </c>
      <c r="D438" s="179" t="s">
        <v>627</v>
      </c>
      <c r="E438" s="179" t="s">
        <v>451</v>
      </c>
      <c r="F438" s="180">
        <f>F439</f>
        <v>1000</v>
      </c>
      <c r="G438" s="222"/>
      <c r="H438" s="180"/>
      <c r="I438" s="180"/>
      <c r="J438" s="180"/>
      <c r="K438" s="180">
        <f t="shared" ref="K438:L438" si="146">K439</f>
        <v>1000</v>
      </c>
      <c r="L438" s="180">
        <f t="shared" si="146"/>
        <v>1000</v>
      </c>
    </row>
    <row r="439" spans="1:12" ht="15" hidden="1" x14ac:dyDescent="0.25">
      <c r="A439" s="185" t="s">
        <v>452</v>
      </c>
      <c r="B439" s="179" t="s">
        <v>94</v>
      </c>
      <c r="C439" s="183" t="s">
        <v>75</v>
      </c>
      <c r="D439" s="179" t="s">
        <v>627</v>
      </c>
      <c r="E439" s="183" t="s">
        <v>451</v>
      </c>
      <c r="F439" s="180">
        <v>1000</v>
      </c>
      <c r="G439" s="222"/>
      <c r="H439" s="180"/>
      <c r="I439" s="180"/>
      <c r="J439" s="180"/>
      <c r="K439" s="180">
        <v>1000</v>
      </c>
      <c r="L439" s="180">
        <v>1000</v>
      </c>
    </row>
    <row r="440" spans="1:12" ht="15" x14ac:dyDescent="0.25">
      <c r="A440" s="187" t="s">
        <v>453</v>
      </c>
      <c r="B440" s="179" t="s">
        <v>94</v>
      </c>
      <c r="C440" s="179" t="s">
        <v>75</v>
      </c>
      <c r="D440" s="179" t="s">
        <v>627</v>
      </c>
      <c r="E440" s="183" t="s">
        <v>454</v>
      </c>
      <c r="F440" s="180">
        <f>F441</f>
        <v>1000</v>
      </c>
      <c r="G440" s="222"/>
      <c r="H440" s="180"/>
      <c r="I440" s="180"/>
      <c r="J440" s="180"/>
      <c r="K440" s="180">
        <f t="shared" ref="K440:L440" si="147">K441</f>
        <v>1000</v>
      </c>
      <c r="L440" s="180">
        <f t="shared" si="147"/>
        <v>1000</v>
      </c>
    </row>
    <row r="441" spans="1:12" ht="15" hidden="1" x14ac:dyDescent="0.25">
      <c r="A441" s="185" t="s">
        <v>452</v>
      </c>
      <c r="B441" s="179" t="s">
        <v>94</v>
      </c>
      <c r="C441" s="179" t="s">
        <v>75</v>
      </c>
      <c r="D441" s="179" t="s">
        <v>627</v>
      </c>
      <c r="E441" s="179" t="s">
        <v>454</v>
      </c>
      <c r="F441" s="180">
        <v>1000</v>
      </c>
      <c r="G441" s="222"/>
      <c r="H441" s="180"/>
      <c r="I441" s="180"/>
      <c r="J441" s="180"/>
      <c r="K441" s="180">
        <v>1000</v>
      </c>
      <c r="L441" s="180">
        <v>1000</v>
      </c>
    </row>
    <row r="442" spans="1:12" ht="15" x14ac:dyDescent="0.25">
      <c r="A442" s="181" t="s">
        <v>455</v>
      </c>
      <c r="B442" s="179" t="s">
        <v>94</v>
      </c>
      <c r="C442" s="179" t="s">
        <v>75</v>
      </c>
      <c r="D442" s="179" t="s">
        <v>627</v>
      </c>
      <c r="E442" s="183" t="s">
        <v>456</v>
      </c>
      <c r="F442" s="180">
        <f>F443+F444+F445</f>
        <v>600</v>
      </c>
      <c r="G442" s="222"/>
      <c r="H442" s="180"/>
      <c r="I442" s="180"/>
      <c r="J442" s="180"/>
      <c r="K442" s="180">
        <f t="shared" ref="K442:L442" si="148">K443+K444+K445</f>
        <v>600</v>
      </c>
      <c r="L442" s="180">
        <f t="shared" si="148"/>
        <v>600</v>
      </c>
    </row>
    <row r="443" spans="1:12" ht="26.25" hidden="1" x14ac:dyDescent="0.25">
      <c r="A443" s="186" t="s">
        <v>457</v>
      </c>
      <c r="B443" s="173" t="s">
        <v>94</v>
      </c>
      <c r="C443" s="179" t="s">
        <v>75</v>
      </c>
      <c r="D443" s="179" t="s">
        <v>627</v>
      </c>
      <c r="E443" s="179" t="s">
        <v>456</v>
      </c>
      <c r="F443" s="180">
        <v>200</v>
      </c>
      <c r="G443" s="222"/>
      <c r="H443" s="180"/>
      <c r="I443" s="180"/>
      <c r="J443" s="180"/>
      <c r="K443" s="180">
        <v>200</v>
      </c>
      <c r="L443" s="180">
        <v>200</v>
      </c>
    </row>
    <row r="444" spans="1:12" ht="26.25" hidden="1" x14ac:dyDescent="0.25">
      <c r="A444" s="188" t="s">
        <v>458</v>
      </c>
      <c r="B444" s="173" t="s">
        <v>94</v>
      </c>
      <c r="C444" s="179" t="s">
        <v>75</v>
      </c>
      <c r="D444" s="179" t="s">
        <v>627</v>
      </c>
      <c r="E444" s="179" t="s">
        <v>456</v>
      </c>
      <c r="F444" s="180">
        <v>200</v>
      </c>
      <c r="G444" s="222"/>
      <c r="H444" s="180"/>
      <c r="I444" s="180"/>
      <c r="J444" s="180"/>
      <c r="K444" s="180">
        <v>200</v>
      </c>
      <c r="L444" s="180">
        <v>200</v>
      </c>
    </row>
    <row r="445" spans="1:12" ht="15" hidden="1" x14ac:dyDescent="0.25">
      <c r="A445" s="181" t="s">
        <v>459</v>
      </c>
      <c r="B445" s="173" t="s">
        <v>94</v>
      </c>
      <c r="C445" s="179" t="s">
        <v>75</v>
      </c>
      <c r="D445" s="179" t="s">
        <v>627</v>
      </c>
      <c r="E445" s="179" t="s">
        <v>456</v>
      </c>
      <c r="F445" s="180">
        <v>200</v>
      </c>
      <c r="G445" s="222"/>
      <c r="H445" s="180"/>
      <c r="I445" s="180"/>
      <c r="J445" s="180"/>
      <c r="K445" s="180">
        <v>200</v>
      </c>
      <c r="L445" s="180">
        <v>200</v>
      </c>
    </row>
    <row r="446" spans="1:12" ht="15" x14ac:dyDescent="0.25">
      <c r="A446" s="181" t="s">
        <v>628</v>
      </c>
      <c r="B446" s="179" t="s">
        <v>94</v>
      </c>
      <c r="C446" s="179" t="s">
        <v>75</v>
      </c>
      <c r="D446" s="179" t="s">
        <v>629</v>
      </c>
      <c r="E446" s="179"/>
      <c r="F446" s="180">
        <f>F447</f>
        <v>1000</v>
      </c>
      <c r="G446" s="222"/>
      <c r="H446" s="180"/>
      <c r="I446" s="180"/>
      <c r="J446" s="180"/>
      <c r="K446" s="180">
        <f t="shared" ref="K446:L450" si="149">K447</f>
        <v>1000</v>
      </c>
      <c r="L446" s="180">
        <f t="shared" si="149"/>
        <v>1000</v>
      </c>
    </row>
    <row r="447" spans="1:12" ht="63.75" x14ac:dyDescent="0.25">
      <c r="A447" s="193" t="s">
        <v>675</v>
      </c>
      <c r="B447" s="179" t="s">
        <v>94</v>
      </c>
      <c r="C447" s="179" t="s">
        <v>75</v>
      </c>
      <c r="D447" s="179" t="s">
        <v>630</v>
      </c>
      <c r="E447" s="179"/>
      <c r="F447" s="180">
        <f>F448</f>
        <v>1000</v>
      </c>
      <c r="G447" s="222"/>
      <c r="H447" s="180">
        <f>H451</f>
        <v>0</v>
      </c>
      <c r="I447" s="180">
        <f>I451</f>
        <v>0</v>
      </c>
      <c r="J447" s="180">
        <f>J451</f>
        <v>0</v>
      </c>
      <c r="K447" s="180">
        <f t="shared" si="149"/>
        <v>1000</v>
      </c>
      <c r="L447" s="180">
        <f t="shared" si="149"/>
        <v>1000</v>
      </c>
    </row>
    <row r="448" spans="1:12" ht="25.5" x14ac:dyDescent="0.25">
      <c r="A448" s="191" t="s">
        <v>478</v>
      </c>
      <c r="B448" s="179" t="s">
        <v>94</v>
      </c>
      <c r="C448" s="179" t="s">
        <v>75</v>
      </c>
      <c r="D448" s="179" t="s">
        <v>630</v>
      </c>
      <c r="E448" s="179" t="s">
        <v>244</v>
      </c>
      <c r="F448" s="180">
        <f t="shared" ref="F448:F450" si="150">F449</f>
        <v>1000</v>
      </c>
      <c r="G448" s="222"/>
      <c r="H448" s="180"/>
      <c r="I448" s="180"/>
      <c r="J448" s="180"/>
      <c r="K448" s="180">
        <f t="shared" si="149"/>
        <v>1000</v>
      </c>
      <c r="L448" s="180">
        <f t="shared" si="149"/>
        <v>1000</v>
      </c>
    </row>
    <row r="449" spans="1:12" ht="25.5" hidden="1" x14ac:dyDescent="0.25">
      <c r="A449" s="191" t="s">
        <v>479</v>
      </c>
      <c r="B449" s="179" t="s">
        <v>94</v>
      </c>
      <c r="C449" s="179" t="s">
        <v>75</v>
      </c>
      <c r="D449" s="179" t="s">
        <v>630</v>
      </c>
      <c r="E449" s="179" t="s">
        <v>480</v>
      </c>
      <c r="F449" s="180">
        <f t="shared" si="150"/>
        <v>1000</v>
      </c>
      <c r="G449" s="222"/>
      <c r="H449" s="180"/>
      <c r="I449" s="180"/>
      <c r="J449" s="180"/>
      <c r="K449" s="180">
        <f t="shared" si="149"/>
        <v>1000</v>
      </c>
      <c r="L449" s="180">
        <f t="shared" si="149"/>
        <v>1000</v>
      </c>
    </row>
    <row r="450" spans="1:12" ht="15" x14ac:dyDescent="0.25">
      <c r="A450" s="182" t="s">
        <v>435</v>
      </c>
      <c r="B450" s="179" t="s">
        <v>94</v>
      </c>
      <c r="C450" s="179" t="s">
        <v>75</v>
      </c>
      <c r="D450" s="179" t="s">
        <v>630</v>
      </c>
      <c r="E450" s="179" t="s">
        <v>436</v>
      </c>
      <c r="F450" s="180">
        <f t="shared" si="150"/>
        <v>1000</v>
      </c>
      <c r="G450" s="222"/>
      <c r="H450" s="180"/>
      <c r="I450" s="180"/>
      <c r="J450" s="180"/>
      <c r="K450" s="180">
        <f t="shared" si="149"/>
        <v>1000</v>
      </c>
      <c r="L450" s="180">
        <f t="shared" si="149"/>
        <v>1000</v>
      </c>
    </row>
    <row r="451" spans="1:12" ht="26.25" hidden="1" x14ac:dyDescent="0.25">
      <c r="A451" s="186" t="s">
        <v>447</v>
      </c>
      <c r="B451" s="173" t="s">
        <v>94</v>
      </c>
      <c r="C451" s="179" t="s">
        <v>75</v>
      </c>
      <c r="D451" s="179" t="s">
        <v>630</v>
      </c>
      <c r="E451" s="179" t="s">
        <v>436</v>
      </c>
      <c r="F451" s="180">
        <v>1000</v>
      </c>
      <c r="G451" s="222"/>
      <c r="H451" s="180"/>
      <c r="I451" s="180"/>
      <c r="J451" s="180"/>
      <c r="K451" s="180">
        <v>1000</v>
      </c>
      <c r="L451" s="180">
        <v>1000</v>
      </c>
    </row>
    <row r="452" spans="1:12" ht="15" hidden="1" x14ac:dyDescent="0.25">
      <c r="A452" s="181" t="s">
        <v>631</v>
      </c>
      <c r="B452" s="173" t="s">
        <v>94</v>
      </c>
      <c r="C452" s="179" t="s">
        <v>75</v>
      </c>
      <c r="D452" s="179" t="s">
        <v>632</v>
      </c>
      <c r="E452" s="179" t="s">
        <v>436</v>
      </c>
      <c r="F452" s="180">
        <v>0</v>
      </c>
      <c r="G452" s="222"/>
      <c r="H452" s="180">
        <v>23000</v>
      </c>
      <c r="I452" s="180">
        <v>15000</v>
      </c>
      <c r="J452" s="180">
        <v>15000</v>
      </c>
      <c r="K452" s="180">
        <v>0</v>
      </c>
      <c r="L452" s="180">
        <v>0</v>
      </c>
    </row>
    <row r="453" spans="1:12" ht="15" hidden="1" x14ac:dyDescent="0.25">
      <c r="A453" s="181" t="s">
        <v>633</v>
      </c>
      <c r="B453" s="173" t="s">
        <v>94</v>
      </c>
      <c r="C453" s="179" t="s">
        <v>75</v>
      </c>
      <c r="D453" s="179" t="s">
        <v>632</v>
      </c>
      <c r="E453" s="179" t="s">
        <v>436</v>
      </c>
      <c r="F453" s="180">
        <v>0</v>
      </c>
      <c r="G453" s="220"/>
      <c r="H453" s="180">
        <v>10000</v>
      </c>
      <c r="I453" s="180">
        <v>5000</v>
      </c>
      <c r="J453" s="180">
        <v>10000</v>
      </c>
      <c r="K453" s="180">
        <v>0</v>
      </c>
      <c r="L453" s="180">
        <v>0</v>
      </c>
    </row>
    <row r="454" spans="1:12" ht="15" hidden="1" x14ac:dyDescent="0.25">
      <c r="A454" s="209"/>
      <c r="B454" s="173" t="s">
        <v>94</v>
      </c>
      <c r="C454" s="210"/>
      <c r="D454" s="211"/>
      <c r="E454" s="210"/>
      <c r="F454" s="212"/>
      <c r="G454" s="220"/>
      <c r="H454" s="180"/>
      <c r="I454" s="180"/>
      <c r="J454" s="180"/>
      <c r="K454" s="212"/>
      <c r="L454" s="212"/>
    </row>
    <row r="455" spans="1:12" ht="25.5" hidden="1" x14ac:dyDescent="0.25">
      <c r="A455" s="175" t="s">
        <v>531</v>
      </c>
      <c r="B455" s="173" t="s">
        <v>94</v>
      </c>
      <c r="C455" s="173" t="s">
        <v>75</v>
      </c>
      <c r="D455" s="213" t="s">
        <v>235</v>
      </c>
      <c r="E455" s="173"/>
      <c r="F455" s="176">
        <f>F456</f>
        <v>0</v>
      </c>
      <c r="G455" s="220"/>
      <c r="H455" s="180"/>
      <c r="I455" s="180"/>
      <c r="J455" s="180"/>
      <c r="K455" s="176">
        <f t="shared" ref="K455:L456" si="151">K456</f>
        <v>0</v>
      </c>
      <c r="L455" s="176">
        <f t="shared" si="151"/>
        <v>0</v>
      </c>
    </row>
    <row r="456" spans="1:12" ht="15" hidden="1" x14ac:dyDescent="0.25">
      <c r="A456" s="189" t="s">
        <v>435</v>
      </c>
      <c r="B456" s="173" t="s">
        <v>94</v>
      </c>
      <c r="C456" s="179" t="s">
        <v>75</v>
      </c>
      <c r="D456" s="179" t="s">
        <v>235</v>
      </c>
      <c r="E456" s="179" t="s">
        <v>436</v>
      </c>
      <c r="F456" s="180">
        <f>F457</f>
        <v>0</v>
      </c>
      <c r="G456" s="220"/>
      <c r="H456" s="180"/>
      <c r="I456" s="180"/>
      <c r="J456" s="180"/>
      <c r="K456" s="180">
        <f t="shared" si="151"/>
        <v>0</v>
      </c>
      <c r="L456" s="180">
        <f t="shared" si="151"/>
        <v>0</v>
      </c>
    </row>
    <row r="457" spans="1:12" ht="15" hidden="1" x14ac:dyDescent="0.25">
      <c r="A457" s="181" t="s">
        <v>533</v>
      </c>
      <c r="B457" s="173" t="s">
        <v>94</v>
      </c>
      <c r="C457" s="179" t="s">
        <v>75</v>
      </c>
      <c r="D457" s="179" t="s">
        <v>235</v>
      </c>
      <c r="E457" s="179" t="s">
        <v>436</v>
      </c>
      <c r="F457" s="180"/>
      <c r="G457" s="220"/>
      <c r="H457" s="180"/>
      <c r="I457" s="180"/>
      <c r="J457" s="180"/>
      <c r="K457" s="180"/>
      <c r="L457" s="180"/>
    </row>
    <row r="458" spans="1:12" ht="26.25" x14ac:dyDescent="0.25">
      <c r="A458" s="197" t="s">
        <v>526</v>
      </c>
      <c r="B458" s="173" t="s">
        <v>94</v>
      </c>
      <c r="C458" s="173" t="s">
        <v>75</v>
      </c>
      <c r="D458" s="198" t="s">
        <v>527</v>
      </c>
      <c r="E458" s="179"/>
      <c r="F458" s="176">
        <f t="shared" ref="F458:F463" si="152">F459</f>
        <v>199110</v>
      </c>
      <c r="G458" s="227"/>
      <c r="H458" s="176"/>
      <c r="I458" s="176"/>
      <c r="J458" s="176"/>
      <c r="K458" s="176">
        <f t="shared" ref="K458:L464" si="153">K459</f>
        <v>429000</v>
      </c>
      <c r="L458" s="176">
        <f t="shared" si="153"/>
        <v>399000</v>
      </c>
    </row>
    <row r="459" spans="1:12" ht="26.25" x14ac:dyDescent="0.25">
      <c r="A459" s="197" t="s">
        <v>392</v>
      </c>
      <c r="B459" s="173" t="s">
        <v>94</v>
      </c>
      <c r="C459" s="173" t="s">
        <v>75</v>
      </c>
      <c r="D459" s="198" t="s">
        <v>528</v>
      </c>
      <c r="E459" s="179"/>
      <c r="F459" s="176">
        <f t="shared" si="152"/>
        <v>199110</v>
      </c>
      <c r="G459" s="227"/>
      <c r="H459" s="176"/>
      <c r="I459" s="176"/>
      <c r="J459" s="176"/>
      <c r="K459" s="176">
        <f t="shared" si="153"/>
        <v>429000</v>
      </c>
      <c r="L459" s="176">
        <f t="shared" si="153"/>
        <v>399000</v>
      </c>
    </row>
    <row r="460" spans="1:12" ht="26.25" x14ac:dyDescent="0.25">
      <c r="A460" s="204" t="s">
        <v>529</v>
      </c>
      <c r="B460" s="179" t="s">
        <v>94</v>
      </c>
      <c r="C460" s="179" t="s">
        <v>75</v>
      </c>
      <c r="D460" s="207" t="s">
        <v>530</v>
      </c>
      <c r="E460" s="179"/>
      <c r="F460" s="180">
        <f t="shared" si="152"/>
        <v>199110</v>
      </c>
      <c r="G460" s="222"/>
      <c r="H460" s="180"/>
      <c r="I460" s="180"/>
      <c r="J460" s="180"/>
      <c r="K460" s="180">
        <f t="shared" si="153"/>
        <v>429000</v>
      </c>
      <c r="L460" s="180">
        <f t="shared" si="153"/>
        <v>399000</v>
      </c>
    </row>
    <row r="461" spans="1:12" ht="15" x14ac:dyDescent="0.25">
      <c r="A461" s="181" t="s">
        <v>531</v>
      </c>
      <c r="B461" s="179" t="s">
        <v>94</v>
      </c>
      <c r="C461" s="179" t="s">
        <v>75</v>
      </c>
      <c r="D461" s="207" t="s">
        <v>532</v>
      </c>
      <c r="E461" s="179"/>
      <c r="F461" s="180">
        <f t="shared" si="152"/>
        <v>199110</v>
      </c>
      <c r="G461" s="222"/>
      <c r="H461" s="180"/>
      <c r="I461" s="180"/>
      <c r="J461" s="180"/>
      <c r="K461" s="180">
        <f t="shared" si="153"/>
        <v>429000</v>
      </c>
      <c r="L461" s="180">
        <f t="shared" si="153"/>
        <v>399000</v>
      </c>
    </row>
    <row r="462" spans="1:12" ht="25.5" x14ac:dyDescent="0.25">
      <c r="A462" s="191" t="s">
        <v>478</v>
      </c>
      <c r="B462" s="179" t="s">
        <v>94</v>
      </c>
      <c r="C462" s="179" t="s">
        <v>75</v>
      </c>
      <c r="D462" s="207" t="s">
        <v>532</v>
      </c>
      <c r="E462" s="179" t="s">
        <v>244</v>
      </c>
      <c r="F462" s="180">
        <f t="shared" si="152"/>
        <v>199110</v>
      </c>
      <c r="G462" s="222"/>
      <c r="H462" s="180"/>
      <c r="I462" s="180"/>
      <c r="J462" s="180"/>
      <c r="K462" s="180">
        <f t="shared" si="153"/>
        <v>429000</v>
      </c>
      <c r="L462" s="180">
        <f t="shared" si="153"/>
        <v>399000</v>
      </c>
    </row>
    <row r="463" spans="1:12" ht="25.5" hidden="1" x14ac:dyDescent="0.25">
      <c r="A463" s="191" t="s">
        <v>479</v>
      </c>
      <c r="B463" s="179" t="s">
        <v>94</v>
      </c>
      <c r="C463" s="179" t="s">
        <v>80</v>
      </c>
      <c r="D463" s="207" t="s">
        <v>532</v>
      </c>
      <c r="E463" s="179" t="s">
        <v>480</v>
      </c>
      <c r="F463" s="180">
        <f t="shared" si="152"/>
        <v>199110</v>
      </c>
      <c r="G463" s="222"/>
      <c r="H463" s="180"/>
      <c r="I463" s="180"/>
      <c r="J463" s="180"/>
      <c r="K463" s="180">
        <f t="shared" si="153"/>
        <v>429000</v>
      </c>
      <c r="L463" s="180">
        <f t="shared" si="153"/>
        <v>399000</v>
      </c>
    </row>
    <row r="464" spans="1:12" ht="15" x14ac:dyDescent="0.25">
      <c r="A464" s="182" t="s">
        <v>435</v>
      </c>
      <c r="B464" s="179" t="s">
        <v>94</v>
      </c>
      <c r="C464" s="179" t="s">
        <v>75</v>
      </c>
      <c r="D464" s="207" t="s">
        <v>532</v>
      </c>
      <c r="E464" s="179" t="s">
        <v>436</v>
      </c>
      <c r="F464" s="180">
        <v>199110</v>
      </c>
      <c r="G464" s="222"/>
      <c r="H464" s="180"/>
      <c r="I464" s="180"/>
      <c r="J464" s="180"/>
      <c r="K464" s="180">
        <f t="shared" si="153"/>
        <v>429000</v>
      </c>
      <c r="L464" s="180">
        <f t="shared" si="153"/>
        <v>399000</v>
      </c>
    </row>
    <row r="465" spans="1:12" ht="26.25" x14ac:dyDescent="0.25">
      <c r="A465" s="195" t="s">
        <v>603</v>
      </c>
      <c r="B465" s="173" t="s">
        <v>94</v>
      </c>
      <c r="C465" s="173" t="s">
        <v>75</v>
      </c>
      <c r="D465" s="173" t="s">
        <v>599</v>
      </c>
      <c r="E465" s="173"/>
      <c r="F465" s="176">
        <f>F466</f>
        <v>577174.4</v>
      </c>
      <c r="G465" s="222"/>
      <c r="H465" s="176">
        <f>H471+H474</f>
        <v>0</v>
      </c>
      <c r="I465" s="176">
        <f>I471+I474</f>
        <v>0</v>
      </c>
      <c r="J465" s="176">
        <f>J471+J474</f>
        <v>0</v>
      </c>
      <c r="K465" s="176">
        <f t="shared" ref="K465:L466" si="154">K466</f>
        <v>429000</v>
      </c>
      <c r="L465" s="176">
        <f t="shared" si="154"/>
        <v>399000</v>
      </c>
    </row>
    <row r="466" spans="1:12" ht="15" x14ac:dyDescent="0.25">
      <c r="A466" s="177" t="s">
        <v>634</v>
      </c>
      <c r="B466" s="173" t="s">
        <v>94</v>
      </c>
      <c r="C466" s="173" t="s">
        <v>75</v>
      </c>
      <c r="D466" s="173" t="s">
        <v>635</v>
      </c>
      <c r="E466" s="179"/>
      <c r="F466" s="176">
        <f>F467</f>
        <v>577174.4</v>
      </c>
      <c r="G466" s="220"/>
      <c r="H466" s="221"/>
      <c r="I466" s="221"/>
      <c r="J466" s="221"/>
      <c r="K466" s="176">
        <f t="shared" si="154"/>
        <v>429000</v>
      </c>
      <c r="L466" s="176">
        <f t="shared" si="154"/>
        <v>399000</v>
      </c>
    </row>
    <row r="467" spans="1:12" ht="15" x14ac:dyDescent="0.25">
      <c r="A467" s="178" t="s">
        <v>636</v>
      </c>
      <c r="B467" s="179" t="s">
        <v>94</v>
      </c>
      <c r="C467" s="179" t="s">
        <v>75</v>
      </c>
      <c r="D467" s="179" t="s">
        <v>637</v>
      </c>
      <c r="E467" s="179"/>
      <c r="F467" s="180">
        <f>F468+F476</f>
        <v>577174.4</v>
      </c>
      <c r="G467" s="222"/>
      <c r="H467" s="180"/>
      <c r="I467" s="180"/>
      <c r="J467" s="180"/>
      <c r="K467" s="180">
        <f t="shared" ref="K467:L467" si="155">K468+K476</f>
        <v>429000</v>
      </c>
      <c r="L467" s="180">
        <f t="shared" si="155"/>
        <v>399000</v>
      </c>
    </row>
    <row r="468" spans="1:12" ht="51" hidden="1" x14ac:dyDescent="0.25">
      <c r="A468" s="182" t="s">
        <v>240</v>
      </c>
      <c r="B468" s="179" t="s">
        <v>94</v>
      </c>
      <c r="C468" s="179" t="s">
        <v>75</v>
      </c>
      <c r="D468" s="179" t="s">
        <v>638</v>
      </c>
      <c r="E468" s="179" t="s">
        <v>242</v>
      </c>
      <c r="F468" s="180">
        <f>F469</f>
        <v>573174.4</v>
      </c>
      <c r="G468" s="222"/>
      <c r="H468" s="180"/>
      <c r="I468" s="180"/>
      <c r="J468" s="180"/>
      <c r="K468" s="180">
        <f t="shared" ref="K468:L468" si="156">K469</f>
        <v>425000</v>
      </c>
      <c r="L468" s="180">
        <f t="shared" si="156"/>
        <v>395000</v>
      </c>
    </row>
    <row r="469" spans="1:12" ht="15" x14ac:dyDescent="0.25">
      <c r="A469" s="182" t="s">
        <v>343</v>
      </c>
      <c r="B469" s="179" t="s">
        <v>94</v>
      </c>
      <c r="C469" s="179" t="s">
        <v>75</v>
      </c>
      <c r="D469" s="179" t="s">
        <v>638</v>
      </c>
      <c r="E469" s="179" t="s">
        <v>516</v>
      </c>
      <c r="F469" s="180">
        <f>F470+F473</f>
        <v>573174.4</v>
      </c>
      <c r="G469" s="222"/>
      <c r="H469" s="180"/>
      <c r="I469" s="180"/>
      <c r="J469" s="180"/>
      <c r="K469" s="180">
        <f t="shared" ref="K469:L469" si="157">K470+K473</f>
        <v>425000</v>
      </c>
      <c r="L469" s="180">
        <f t="shared" si="157"/>
        <v>395000</v>
      </c>
    </row>
    <row r="470" spans="1:12" ht="15" x14ac:dyDescent="0.25">
      <c r="A470" s="208" t="s">
        <v>622</v>
      </c>
      <c r="B470" s="179" t="s">
        <v>94</v>
      </c>
      <c r="C470" s="179" t="s">
        <v>75</v>
      </c>
      <c r="D470" s="179" t="s">
        <v>638</v>
      </c>
      <c r="E470" s="179" t="s">
        <v>518</v>
      </c>
      <c r="F470" s="180">
        <v>441386.4</v>
      </c>
      <c r="G470" s="222"/>
      <c r="H470" s="180"/>
      <c r="I470" s="180"/>
      <c r="J470" s="180"/>
      <c r="K470" s="180">
        <f t="shared" ref="K470:L470" si="158">K471+K472</f>
        <v>325000</v>
      </c>
      <c r="L470" s="180">
        <f t="shared" si="158"/>
        <v>305000</v>
      </c>
    </row>
    <row r="471" spans="1:12" ht="15" hidden="1" x14ac:dyDescent="0.25">
      <c r="A471" s="181" t="s">
        <v>418</v>
      </c>
      <c r="B471" s="179" t="s">
        <v>94</v>
      </c>
      <c r="C471" s="179" t="s">
        <v>75</v>
      </c>
      <c r="D471" s="179" t="s">
        <v>638</v>
      </c>
      <c r="E471" s="179" t="s">
        <v>518</v>
      </c>
      <c r="F471" s="180">
        <v>373057</v>
      </c>
      <c r="G471" s="222"/>
      <c r="H471" s="180"/>
      <c r="I471" s="180"/>
      <c r="J471" s="180"/>
      <c r="K471" s="180">
        <v>320000</v>
      </c>
      <c r="L471" s="180">
        <v>300000</v>
      </c>
    </row>
    <row r="472" spans="1:12" ht="25.5" hidden="1" x14ac:dyDescent="0.25">
      <c r="A472" s="182" t="s">
        <v>419</v>
      </c>
      <c r="B472" s="179" t="s">
        <v>94</v>
      </c>
      <c r="C472" s="179" t="s">
        <v>75</v>
      </c>
      <c r="D472" s="179" t="s">
        <v>638</v>
      </c>
      <c r="E472" s="183" t="s">
        <v>518</v>
      </c>
      <c r="F472" s="184">
        <v>5000</v>
      </c>
      <c r="G472" s="183"/>
      <c r="H472" s="199"/>
      <c r="I472" s="224"/>
      <c r="J472" s="180"/>
      <c r="K472" s="184">
        <v>5000</v>
      </c>
      <c r="L472" s="184">
        <v>5000</v>
      </c>
    </row>
    <row r="473" spans="1:12" ht="38.25" x14ac:dyDescent="0.25">
      <c r="A473" s="181" t="s">
        <v>623</v>
      </c>
      <c r="B473" s="179" t="s">
        <v>94</v>
      </c>
      <c r="C473" s="183" t="s">
        <v>75</v>
      </c>
      <c r="D473" s="183" t="s">
        <v>638</v>
      </c>
      <c r="E473" s="183" t="s">
        <v>520</v>
      </c>
      <c r="F473" s="184">
        <v>131788</v>
      </c>
      <c r="G473" s="183"/>
      <c r="H473" s="199"/>
      <c r="I473" s="224"/>
      <c r="J473" s="180"/>
      <c r="K473" s="184">
        <f t="shared" ref="K473:L473" si="159">K474</f>
        <v>100000</v>
      </c>
      <c r="L473" s="184">
        <f t="shared" si="159"/>
        <v>90000</v>
      </c>
    </row>
    <row r="474" spans="1:12" ht="15" hidden="1" x14ac:dyDescent="0.25">
      <c r="A474" s="181" t="s">
        <v>428</v>
      </c>
      <c r="B474" s="179" t="s">
        <v>94</v>
      </c>
      <c r="C474" s="179" t="s">
        <v>75</v>
      </c>
      <c r="D474" s="183" t="s">
        <v>638</v>
      </c>
      <c r="E474" s="179" t="s">
        <v>520</v>
      </c>
      <c r="F474" s="180">
        <v>112664</v>
      </c>
      <c r="G474" s="222"/>
      <c r="H474" s="180"/>
      <c r="I474" s="180"/>
      <c r="J474" s="180"/>
      <c r="K474" s="180">
        <v>100000</v>
      </c>
      <c r="L474" s="180">
        <v>90000</v>
      </c>
    </row>
    <row r="475" spans="1:12" ht="38.25" hidden="1" x14ac:dyDescent="0.25">
      <c r="A475" s="181" t="s">
        <v>521</v>
      </c>
      <c r="B475" s="179" t="s">
        <v>94</v>
      </c>
      <c r="C475" s="179" t="s">
        <v>75</v>
      </c>
      <c r="D475" s="179" t="s">
        <v>639</v>
      </c>
      <c r="E475" s="179"/>
      <c r="F475" s="180">
        <f>F476</f>
        <v>4000</v>
      </c>
      <c r="G475" s="222"/>
      <c r="H475" s="180"/>
      <c r="I475" s="180"/>
      <c r="J475" s="180"/>
      <c r="K475" s="180">
        <f t="shared" ref="K475:L478" si="160">K476</f>
        <v>4000</v>
      </c>
      <c r="L475" s="180">
        <f t="shared" si="160"/>
        <v>4000</v>
      </c>
    </row>
    <row r="476" spans="1:12" ht="38.25" hidden="1" x14ac:dyDescent="0.25">
      <c r="A476" s="181" t="s">
        <v>175</v>
      </c>
      <c r="B476" s="179" t="s">
        <v>94</v>
      </c>
      <c r="C476" s="179" t="s">
        <v>75</v>
      </c>
      <c r="D476" s="179" t="s">
        <v>639</v>
      </c>
      <c r="E476" s="179"/>
      <c r="F476" s="180">
        <f>F477</f>
        <v>4000</v>
      </c>
      <c r="G476" s="222"/>
      <c r="H476" s="180"/>
      <c r="I476" s="180"/>
      <c r="J476" s="180"/>
      <c r="K476" s="180">
        <f t="shared" si="160"/>
        <v>4000</v>
      </c>
      <c r="L476" s="180">
        <f t="shared" si="160"/>
        <v>4000</v>
      </c>
    </row>
    <row r="477" spans="1:12" ht="25.5" x14ac:dyDescent="0.25">
      <c r="A477" s="182" t="s">
        <v>138</v>
      </c>
      <c r="B477" s="179" t="s">
        <v>94</v>
      </c>
      <c r="C477" s="179" t="s">
        <v>75</v>
      </c>
      <c r="D477" s="179" t="s">
        <v>639</v>
      </c>
      <c r="E477" s="179" t="s">
        <v>244</v>
      </c>
      <c r="F477" s="180">
        <f>F478</f>
        <v>4000</v>
      </c>
      <c r="G477" s="222"/>
      <c r="H477" s="180"/>
      <c r="I477" s="180"/>
      <c r="J477" s="180"/>
      <c r="K477" s="180">
        <f t="shared" si="160"/>
        <v>4000</v>
      </c>
      <c r="L477" s="180">
        <f t="shared" si="160"/>
        <v>4000</v>
      </c>
    </row>
    <row r="478" spans="1:12" ht="25.5" hidden="1" x14ac:dyDescent="0.25">
      <c r="A478" s="182" t="s">
        <v>491</v>
      </c>
      <c r="B478" s="179" t="s">
        <v>94</v>
      </c>
      <c r="C478" s="179" t="s">
        <v>75</v>
      </c>
      <c r="D478" s="179" t="s">
        <v>639</v>
      </c>
      <c r="E478" s="179" t="s">
        <v>480</v>
      </c>
      <c r="F478" s="180">
        <f>F479</f>
        <v>4000</v>
      </c>
      <c r="G478" s="222"/>
      <c r="H478" s="180"/>
      <c r="I478" s="180"/>
      <c r="J478" s="180"/>
      <c r="K478" s="180">
        <f t="shared" si="160"/>
        <v>4000</v>
      </c>
      <c r="L478" s="180">
        <f t="shared" si="160"/>
        <v>4000</v>
      </c>
    </row>
    <row r="479" spans="1:12" ht="15" x14ac:dyDescent="0.25">
      <c r="A479" s="182" t="s">
        <v>435</v>
      </c>
      <c r="B479" s="179" t="s">
        <v>94</v>
      </c>
      <c r="C479" s="179" t="s">
        <v>75</v>
      </c>
      <c r="D479" s="179" t="s">
        <v>639</v>
      </c>
      <c r="E479" s="179" t="s">
        <v>436</v>
      </c>
      <c r="F479" s="180">
        <f>F480+F481</f>
        <v>4000</v>
      </c>
      <c r="G479" s="222"/>
      <c r="H479" s="180"/>
      <c r="I479" s="180"/>
      <c r="J479" s="180"/>
      <c r="K479" s="180">
        <f t="shared" ref="K479:L479" si="161">K480+K481</f>
        <v>4000</v>
      </c>
      <c r="L479" s="180">
        <f t="shared" si="161"/>
        <v>4000</v>
      </c>
    </row>
    <row r="480" spans="1:12" ht="15" hidden="1" x14ac:dyDescent="0.25">
      <c r="A480" s="181" t="s">
        <v>441</v>
      </c>
      <c r="B480" s="179" t="s">
        <v>94</v>
      </c>
      <c r="C480" s="179" t="s">
        <v>75</v>
      </c>
      <c r="D480" s="179" t="s">
        <v>639</v>
      </c>
      <c r="E480" s="179" t="s">
        <v>436</v>
      </c>
      <c r="F480" s="180">
        <v>2000</v>
      </c>
      <c r="G480" s="222"/>
      <c r="H480" s="180"/>
      <c r="I480" s="180"/>
      <c r="J480" s="180"/>
      <c r="K480" s="180">
        <v>2000</v>
      </c>
      <c r="L480" s="180">
        <v>2000</v>
      </c>
    </row>
    <row r="481" spans="1:12" ht="15" hidden="1" x14ac:dyDescent="0.25">
      <c r="A481" s="186" t="s">
        <v>445</v>
      </c>
      <c r="B481" s="179" t="s">
        <v>94</v>
      </c>
      <c r="C481" s="183" t="s">
        <v>75</v>
      </c>
      <c r="D481" s="179" t="s">
        <v>639</v>
      </c>
      <c r="E481" s="183" t="s">
        <v>436</v>
      </c>
      <c r="F481" s="180">
        <v>2000</v>
      </c>
      <c r="G481" s="222"/>
      <c r="H481" s="180"/>
      <c r="I481" s="180"/>
      <c r="J481" s="180"/>
      <c r="K481" s="180">
        <v>2000</v>
      </c>
      <c r="L481" s="180">
        <v>2000</v>
      </c>
    </row>
    <row r="482" spans="1:12" ht="15" x14ac:dyDescent="0.25">
      <c r="A482" s="195" t="s">
        <v>135</v>
      </c>
      <c r="B482" s="173" t="s">
        <v>94</v>
      </c>
      <c r="C482" s="173" t="s">
        <v>136</v>
      </c>
      <c r="D482" s="179"/>
      <c r="E482" s="179"/>
      <c r="F482" s="176">
        <f>F483</f>
        <v>2147650</v>
      </c>
      <c r="G482" s="220"/>
      <c r="H482" s="180"/>
      <c r="I482" s="180"/>
      <c r="J482" s="180"/>
      <c r="K482" s="176">
        <f t="shared" ref="K482:L484" si="162">K483</f>
        <v>1046500</v>
      </c>
      <c r="L482" s="176">
        <f t="shared" si="162"/>
        <v>1024100.94</v>
      </c>
    </row>
    <row r="483" spans="1:12" ht="26.25" x14ac:dyDescent="0.25">
      <c r="A483" s="195" t="s">
        <v>603</v>
      </c>
      <c r="B483" s="173" t="s">
        <v>94</v>
      </c>
      <c r="C483" s="173" t="s">
        <v>136</v>
      </c>
      <c r="D483" s="173" t="s">
        <v>599</v>
      </c>
      <c r="E483" s="173"/>
      <c r="F483" s="176">
        <f>F484</f>
        <v>2147650</v>
      </c>
      <c r="G483" s="222"/>
      <c r="H483" s="176">
        <f>H498+H501</f>
        <v>0</v>
      </c>
      <c r="I483" s="176">
        <f>I498+I501</f>
        <v>0</v>
      </c>
      <c r="J483" s="176">
        <f>J498+J501</f>
        <v>0</v>
      </c>
      <c r="K483" s="176">
        <f t="shared" si="162"/>
        <v>1046500</v>
      </c>
      <c r="L483" s="176">
        <f t="shared" si="162"/>
        <v>1024100.94</v>
      </c>
    </row>
    <row r="484" spans="1:12" ht="24.75" customHeight="1" x14ac:dyDescent="0.25">
      <c r="A484" s="177" t="s">
        <v>640</v>
      </c>
      <c r="B484" s="173" t="s">
        <v>94</v>
      </c>
      <c r="C484" s="173" t="s">
        <v>136</v>
      </c>
      <c r="D484" s="173" t="s">
        <v>641</v>
      </c>
      <c r="E484" s="179"/>
      <c r="F484" s="176">
        <f>F485</f>
        <v>2147650</v>
      </c>
      <c r="G484" s="220"/>
      <c r="H484" s="221"/>
      <c r="I484" s="221"/>
      <c r="J484" s="221"/>
      <c r="K484" s="176">
        <f t="shared" si="162"/>
        <v>1046500</v>
      </c>
      <c r="L484" s="176">
        <f t="shared" si="162"/>
        <v>1024100.94</v>
      </c>
    </row>
    <row r="485" spans="1:12" ht="26.25" x14ac:dyDescent="0.25">
      <c r="A485" s="186" t="s">
        <v>642</v>
      </c>
      <c r="B485" s="179" t="s">
        <v>94</v>
      </c>
      <c r="C485" s="179" t="s">
        <v>136</v>
      </c>
      <c r="D485" s="179" t="s">
        <v>643</v>
      </c>
      <c r="E485" s="179"/>
      <c r="F485" s="180">
        <f>F486+F493+F501</f>
        <v>2147650</v>
      </c>
      <c r="G485" s="238"/>
      <c r="H485" s="239"/>
      <c r="I485" s="239"/>
      <c r="J485" s="239"/>
      <c r="K485" s="180">
        <f t="shared" ref="K485:L485" si="163">K486+K493+K501</f>
        <v>1046500</v>
      </c>
      <c r="L485" s="180">
        <f t="shared" si="163"/>
        <v>1024100.94</v>
      </c>
    </row>
    <row r="486" spans="1:12" ht="51" hidden="1" x14ac:dyDescent="0.25">
      <c r="A486" s="182" t="s">
        <v>240</v>
      </c>
      <c r="B486" s="179" t="s">
        <v>94</v>
      </c>
      <c r="C486" s="179" t="s">
        <v>136</v>
      </c>
      <c r="D486" s="179" t="s">
        <v>644</v>
      </c>
      <c r="E486" s="179" t="s">
        <v>242</v>
      </c>
      <c r="F486" s="180">
        <f>F487</f>
        <v>2141000</v>
      </c>
      <c r="G486" s="238"/>
      <c r="H486" s="239"/>
      <c r="I486" s="239"/>
      <c r="J486" s="239"/>
      <c r="K486" s="180">
        <f t="shared" ref="K486:L486" si="164">K487</f>
        <v>1045000</v>
      </c>
      <c r="L486" s="180">
        <f t="shared" si="164"/>
        <v>1022600.94</v>
      </c>
    </row>
    <row r="487" spans="1:12" ht="15" x14ac:dyDescent="0.25">
      <c r="A487" s="182" t="s">
        <v>343</v>
      </c>
      <c r="B487" s="179" t="s">
        <v>94</v>
      </c>
      <c r="C487" s="179" t="s">
        <v>136</v>
      </c>
      <c r="D487" s="179" t="s">
        <v>644</v>
      </c>
      <c r="E487" s="179" t="s">
        <v>516</v>
      </c>
      <c r="F487" s="180">
        <f>F488+F491</f>
        <v>2141000</v>
      </c>
      <c r="G487" s="238"/>
      <c r="H487" s="239"/>
      <c r="I487" s="239"/>
      <c r="J487" s="239"/>
      <c r="K487" s="180">
        <f t="shared" ref="K487:L487" si="165">K488+K491</f>
        <v>1045000</v>
      </c>
      <c r="L487" s="180">
        <f t="shared" si="165"/>
        <v>1022600.94</v>
      </c>
    </row>
    <row r="488" spans="1:12" ht="15" x14ac:dyDescent="0.25">
      <c r="A488" s="208" t="s">
        <v>622</v>
      </c>
      <c r="B488" s="179" t="s">
        <v>94</v>
      </c>
      <c r="C488" s="179" t="s">
        <v>136</v>
      </c>
      <c r="D488" s="179" t="s">
        <v>644</v>
      </c>
      <c r="E488" s="179" t="s">
        <v>518</v>
      </c>
      <c r="F488" s="180">
        <v>1691000</v>
      </c>
      <c r="G488" s="238"/>
      <c r="H488" s="239"/>
      <c r="I488" s="239"/>
      <c r="J488" s="239"/>
      <c r="K488" s="180">
        <f t="shared" ref="K488:L488" si="166">K489+K490</f>
        <v>805000</v>
      </c>
      <c r="L488" s="180">
        <f t="shared" si="166"/>
        <v>790000</v>
      </c>
    </row>
    <row r="489" spans="1:12" ht="15" hidden="1" x14ac:dyDescent="0.25">
      <c r="A489" s="181" t="s">
        <v>418</v>
      </c>
      <c r="B489" s="179" t="s">
        <v>94</v>
      </c>
      <c r="C489" s="179" t="s">
        <v>136</v>
      </c>
      <c r="D489" s="179" t="s">
        <v>644</v>
      </c>
      <c r="E489" s="179" t="s">
        <v>518</v>
      </c>
      <c r="F489" s="180">
        <v>890000</v>
      </c>
      <c r="G489" s="238"/>
      <c r="H489" s="180"/>
      <c r="I489" s="180"/>
      <c r="J489" s="180"/>
      <c r="K489" s="180">
        <v>800000</v>
      </c>
      <c r="L489" s="180">
        <v>785000</v>
      </c>
    </row>
    <row r="490" spans="1:12" ht="25.5" hidden="1" x14ac:dyDescent="0.25">
      <c r="A490" s="182" t="s">
        <v>419</v>
      </c>
      <c r="B490" s="179" t="s">
        <v>94</v>
      </c>
      <c r="C490" s="179" t="s">
        <v>136</v>
      </c>
      <c r="D490" s="179" t="s">
        <v>644</v>
      </c>
      <c r="E490" s="183" t="s">
        <v>518</v>
      </c>
      <c r="F490" s="184">
        <v>10000</v>
      </c>
      <c r="G490" s="183"/>
      <c r="H490" s="199"/>
      <c r="I490" s="224"/>
      <c r="J490" s="180"/>
      <c r="K490" s="184">
        <v>5000</v>
      </c>
      <c r="L490" s="184">
        <v>5000</v>
      </c>
    </row>
    <row r="491" spans="1:12" ht="38.25" x14ac:dyDescent="0.25">
      <c r="A491" s="181" t="s">
        <v>623</v>
      </c>
      <c r="B491" s="179" t="s">
        <v>94</v>
      </c>
      <c r="C491" s="183" t="s">
        <v>136</v>
      </c>
      <c r="D491" s="183" t="s">
        <v>644</v>
      </c>
      <c r="E491" s="183" t="s">
        <v>520</v>
      </c>
      <c r="F491" s="184">
        <v>450000</v>
      </c>
      <c r="G491" s="183"/>
      <c r="H491" s="199"/>
      <c r="I491" s="224"/>
      <c r="J491" s="180"/>
      <c r="K491" s="184">
        <f t="shared" ref="K491:L491" si="167">K492</f>
        <v>240000</v>
      </c>
      <c r="L491" s="184">
        <f t="shared" si="167"/>
        <v>232600.94</v>
      </c>
    </row>
    <row r="492" spans="1:12" ht="15" hidden="1" x14ac:dyDescent="0.25">
      <c r="A492" s="181" t="s">
        <v>428</v>
      </c>
      <c r="B492" s="179" t="s">
        <v>94</v>
      </c>
      <c r="C492" s="179" t="s">
        <v>136</v>
      </c>
      <c r="D492" s="183" t="s">
        <v>644</v>
      </c>
      <c r="E492" s="179" t="s">
        <v>520</v>
      </c>
      <c r="F492" s="180">
        <v>272000</v>
      </c>
      <c r="G492" s="238"/>
      <c r="H492" s="180"/>
      <c r="I492" s="180"/>
      <c r="J492" s="180"/>
      <c r="K492" s="180">
        <v>240000</v>
      </c>
      <c r="L492" s="180">
        <v>232600.94</v>
      </c>
    </row>
    <row r="493" spans="1:12" ht="38.25" hidden="1" x14ac:dyDescent="0.25">
      <c r="A493" s="181" t="s">
        <v>175</v>
      </c>
      <c r="B493" s="179" t="s">
        <v>94</v>
      </c>
      <c r="C493" s="183" t="s">
        <v>136</v>
      </c>
      <c r="D493" s="179" t="s">
        <v>645</v>
      </c>
      <c r="E493" s="179"/>
      <c r="F493" s="180">
        <f>F494</f>
        <v>6000</v>
      </c>
      <c r="G493" s="238"/>
      <c r="H493" s="239"/>
      <c r="I493" s="239"/>
      <c r="J493" s="239"/>
      <c r="K493" s="180">
        <f t="shared" ref="K493:L495" si="168">K494</f>
        <v>1000</v>
      </c>
      <c r="L493" s="180">
        <f t="shared" si="168"/>
        <v>1000</v>
      </c>
    </row>
    <row r="494" spans="1:12" ht="25.5" x14ac:dyDescent="0.25">
      <c r="A494" s="191" t="s">
        <v>478</v>
      </c>
      <c r="B494" s="179" t="s">
        <v>94</v>
      </c>
      <c r="C494" s="183" t="s">
        <v>136</v>
      </c>
      <c r="D494" s="179" t="s">
        <v>645</v>
      </c>
      <c r="E494" s="179" t="s">
        <v>244</v>
      </c>
      <c r="F494" s="180">
        <f>F495</f>
        <v>6000</v>
      </c>
      <c r="G494" s="222"/>
      <c r="H494" s="180"/>
      <c r="I494" s="180"/>
      <c r="J494" s="180"/>
      <c r="K494" s="180">
        <f t="shared" si="168"/>
        <v>1000</v>
      </c>
      <c r="L494" s="180">
        <f t="shared" si="168"/>
        <v>1000</v>
      </c>
    </row>
    <row r="495" spans="1:12" ht="25.5" hidden="1" x14ac:dyDescent="0.25">
      <c r="A495" s="191" t="s">
        <v>479</v>
      </c>
      <c r="B495" s="179" t="s">
        <v>94</v>
      </c>
      <c r="C495" s="183" t="s">
        <v>136</v>
      </c>
      <c r="D495" s="179" t="s">
        <v>645</v>
      </c>
      <c r="E495" s="179" t="s">
        <v>480</v>
      </c>
      <c r="F495" s="180">
        <f>F496</f>
        <v>6000</v>
      </c>
      <c r="G495" s="222"/>
      <c r="H495" s="180"/>
      <c r="I495" s="180"/>
      <c r="J495" s="180"/>
      <c r="K495" s="180">
        <f t="shared" si="168"/>
        <v>1000</v>
      </c>
      <c r="L495" s="180">
        <f t="shared" si="168"/>
        <v>1000</v>
      </c>
    </row>
    <row r="496" spans="1:12" ht="15" x14ac:dyDescent="0.25">
      <c r="A496" s="182" t="s">
        <v>435</v>
      </c>
      <c r="B496" s="179" t="s">
        <v>94</v>
      </c>
      <c r="C496" s="179" t="s">
        <v>136</v>
      </c>
      <c r="D496" s="179" t="s">
        <v>645</v>
      </c>
      <c r="E496" s="179" t="s">
        <v>436</v>
      </c>
      <c r="F496" s="180">
        <v>6000</v>
      </c>
      <c r="G496" s="238"/>
      <c r="H496" s="180"/>
      <c r="I496" s="180"/>
      <c r="J496" s="180"/>
      <c r="K496" s="180">
        <f t="shared" ref="K496:L496" si="169">K497+K498+K499+K500</f>
        <v>1000</v>
      </c>
      <c r="L496" s="180">
        <f t="shared" si="169"/>
        <v>1000</v>
      </c>
    </row>
    <row r="497" spans="1:12" ht="15" hidden="1" x14ac:dyDescent="0.25">
      <c r="A497" s="181" t="s">
        <v>442</v>
      </c>
      <c r="B497" s="179" t="s">
        <v>94</v>
      </c>
      <c r="C497" s="179" t="s">
        <v>136</v>
      </c>
      <c r="D497" s="179" t="s">
        <v>645</v>
      </c>
      <c r="E497" s="179" t="s">
        <v>436</v>
      </c>
      <c r="F497" s="180"/>
      <c r="G497" s="238"/>
      <c r="H497" s="180"/>
      <c r="I497" s="180"/>
      <c r="J497" s="180"/>
      <c r="K497" s="180"/>
      <c r="L497" s="180"/>
    </row>
    <row r="498" spans="1:12" ht="15" hidden="1" x14ac:dyDescent="0.25">
      <c r="A498" s="185" t="s">
        <v>443</v>
      </c>
      <c r="B498" s="179" t="s">
        <v>94</v>
      </c>
      <c r="C498" s="179" t="s">
        <v>136</v>
      </c>
      <c r="D498" s="179" t="s">
        <v>645</v>
      </c>
      <c r="E498" s="179" t="s">
        <v>436</v>
      </c>
      <c r="F498" s="180"/>
      <c r="G498" s="238"/>
      <c r="H498" s="180"/>
      <c r="I498" s="180"/>
      <c r="J498" s="180"/>
      <c r="K498" s="180"/>
      <c r="L498" s="180"/>
    </row>
    <row r="499" spans="1:12" ht="15" hidden="1" x14ac:dyDescent="0.25">
      <c r="A499" s="186" t="s">
        <v>445</v>
      </c>
      <c r="B499" s="179" t="s">
        <v>94</v>
      </c>
      <c r="C499" s="183" t="s">
        <v>136</v>
      </c>
      <c r="D499" s="179" t="s">
        <v>645</v>
      </c>
      <c r="E499" s="183" t="s">
        <v>436</v>
      </c>
      <c r="F499" s="180">
        <v>1000</v>
      </c>
      <c r="G499" s="222"/>
      <c r="H499" s="180"/>
      <c r="I499" s="180"/>
      <c r="J499" s="180"/>
      <c r="K499" s="180">
        <v>1000</v>
      </c>
      <c r="L499" s="180">
        <v>1000</v>
      </c>
    </row>
    <row r="500" spans="1:12" ht="26.25" hidden="1" x14ac:dyDescent="0.25">
      <c r="A500" s="186" t="s">
        <v>446</v>
      </c>
      <c r="B500" s="179" t="s">
        <v>94</v>
      </c>
      <c r="C500" s="179" t="s">
        <v>136</v>
      </c>
      <c r="D500" s="179" t="s">
        <v>645</v>
      </c>
      <c r="E500" s="179" t="s">
        <v>436</v>
      </c>
      <c r="F500" s="180"/>
      <c r="G500" s="222"/>
      <c r="H500" s="180"/>
      <c r="I500" s="180"/>
      <c r="J500" s="180"/>
      <c r="K500" s="180"/>
      <c r="L500" s="180"/>
    </row>
    <row r="501" spans="1:12" ht="15" x14ac:dyDescent="0.25">
      <c r="A501" s="185" t="s">
        <v>256</v>
      </c>
      <c r="B501" s="179" t="s">
        <v>94</v>
      </c>
      <c r="C501" s="179" t="s">
        <v>136</v>
      </c>
      <c r="D501" s="179" t="s">
        <v>646</v>
      </c>
      <c r="E501" s="179" t="s">
        <v>449</v>
      </c>
      <c r="F501" s="180">
        <f>F502</f>
        <v>650</v>
      </c>
      <c r="G501" s="222"/>
      <c r="H501" s="180"/>
      <c r="I501" s="180"/>
      <c r="J501" s="180"/>
      <c r="K501" s="180">
        <f t="shared" ref="K501:L501" si="170">K502</f>
        <v>500</v>
      </c>
      <c r="L501" s="180">
        <f t="shared" si="170"/>
        <v>500</v>
      </c>
    </row>
    <row r="502" spans="1:12" ht="15" x14ac:dyDescent="0.25">
      <c r="A502" s="181" t="s">
        <v>455</v>
      </c>
      <c r="B502" s="179" t="s">
        <v>94</v>
      </c>
      <c r="C502" s="179" t="s">
        <v>136</v>
      </c>
      <c r="D502" s="179" t="s">
        <v>646</v>
      </c>
      <c r="E502" s="183" t="s">
        <v>456</v>
      </c>
      <c r="F502" s="180">
        <v>650</v>
      </c>
      <c r="G502" s="222"/>
      <c r="H502" s="180"/>
      <c r="I502" s="180"/>
      <c r="J502" s="180"/>
      <c r="K502" s="180">
        <f t="shared" ref="K502:L502" si="171">K503+K504+K505</f>
        <v>500</v>
      </c>
      <c r="L502" s="180">
        <f t="shared" si="171"/>
        <v>500</v>
      </c>
    </row>
    <row r="503" spans="1:12" ht="26.25" hidden="1" x14ac:dyDescent="0.25">
      <c r="A503" s="186" t="s">
        <v>457</v>
      </c>
      <c r="B503" s="173" t="s">
        <v>94</v>
      </c>
      <c r="C503" s="179" t="s">
        <v>136</v>
      </c>
      <c r="D503" s="179" t="s">
        <v>646</v>
      </c>
      <c r="E503" s="179" t="s">
        <v>456</v>
      </c>
      <c r="F503" s="180"/>
      <c r="G503" s="222"/>
      <c r="H503" s="180"/>
      <c r="I503" s="180"/>
      <c r="J503" s="180"/>
      <c r="K503" s="180"/>
      <c r="L503" s="180"/>
    </row>
    <row r="504" spans="1:12" ht="26.25" hidden="1" x14ac:dyDescent="0.25">
      <c r="A504" s="188" t="s">
        <v>458</v>
      </c>
      <c r="B504" s="173" t="s">
        <v>94</v>
      </c>
      <c r="C504" s="179" t="s">
        <v>136</v>
      </c>
      <c r="D504" s="179" t="s">
        <v>646</v>
      </c>
      <c r="E504" s="179" t="s">
        <v>456</v>
      </c>
      <c r="F504" s="180"/>
      <c r="G504" s="222"/>
      <c r="H504" s="180"/>
      <c r="I504" s="180"/>
      <c r="J504" s="180"/>
      <c r="K504" s="180"/>
      <c r="L504" s="180"/>
    </row>
    <row r="505" spans="1:12" ht="15" hidden="1" x14ac:dyDescent="0.25">
      <c r="A505" s="181" t="s">
        <v>459</v>
      </c>
      <c r="B505" s="173" t="s">
        <v>94</v>
      </c>
      <c r="C505" s="179" t="s">
        <v>136</v>
      </c>
      <c r="D505" s="179" t="s">
        <v>646</v>
      </c>
      <c r="E505" s="179" t="s">
        <v>456</v>
      </c>
      <c r="F505" s="180">
        <v>500</v>
      </c>
      <c r="G505" s="222"/>
      <c r="H505" s="180"/>
      <c r="I505" s="180"/>
      <c r="J505" s="180"/>
      <c r="K505" s="180">
        <v>500</v>
      </c>
      <c r="L505" s="180">
        <v>500</v>
      </c>
    </row>
    <row r="506" spans="1:12" ht="15" x14ac:dyDescent="0.25">
      <c r="A506" s="175" t="s">
        <v>228</v>
      </c>
      <c r="B506" s="173" t="s">
        <v>94</v>
      </c>
      <c r="C506" s="173" t="s">
        <v>192</v>
      </c>
      <c r="D506" s="179"/>
      <c r="E506" s="179"/>
      <c r="F506" s="176">
        <f t="shared" ref="F506:F512" si="172">F507</f>
        <v>139200</v>
      </c>
      <c r="G506" s="220"/>
      <c r="H506" s="180"/>
      <c r="I506" s="180"/>
      <c r="J506" s="180"/>
      <c r="K506" s="176">
        <f t="shared" ref="K506:L512" si="173">K507</f>
        <v>139200</v>
      </c>
      <c r="L506" s="176">
        <f t="shared" si="173"/>
        <v>139200</v>
      </c>
    </row>
    <row r="507" spans="1:12" ht="15" x14ac:dyDescent="0.25">
      <c r="A507" s="175" t="s">
        <v>191</v>
      </c>
      <c r="B507" s="173" t="s">
        <v>94</v>
      </c>
      <c r="C507" s="173" t="s">
        <v>193</v>
      </c>
      <c r="D507" s="179"/>
      <c r="E507" s="179"/>
      <c r="F507" s="176">
        <f t="shared" si="172"/>
        <v>139200</v>
      </c>
      <c r="G507" s="220"/>
      <c r="H507" s="176"/>
      <c r="I507" s="176"/>
      <c r="J507" s="176"/>
      <c r="K507" s="176">
        <f t="shared" si="173"/>
        <v>139200</v>
      </c>
      <c r="L507" s="176">
        <f t="shared" si="173"/>
        <v>139200</v>
      </c>
    </row>
    <row r="508" spans="1:12" ht="26.25" x14ac:dyDescent="0.25">
      <c r="A508" s="197" t="s">
        <v>647</v>
      </c>
      <c r="B508" s="173" t="s">
        <v>94</v>
      </c>
      <c r="C508" s="173" t="s">
        <v>193</v>
      </c>
      <c r="D508" s="170" t="s">
        <v>407</v>
      </c>
      <c r="E508" s="179"/>
      <c r="F508" s="176">
        <f t="shared" si="172"/>
        <v>139200</v>
      </c>
      <c r="G508" s="220"/>
      <c r="H508" s="176"/>
      <c r="I508" s="176"/>
      <c r="J508" s="176"/>
      <c r="K508" s="176">
        <f t="shared" si="173"/>
        <v>139200</v>
      </c>
      <c r="L508" s="176">
        <f t="shared" si="173"/>
        <v>139200</v>
      </c>
    </row>
    <row r="509" spans="1:12" ht="15" x14ac:dyDescent="0.25">
      <c r="A509" s="195" t="s">
        <v>263</v>
      </c>
      <c r="B509" s="173" t="s">
        <v>94</v>
      </c>
      <c r="C509" s="173" t="s">
        <v>193</v>
      </c>
      <c r="D509" s="170" t="s">
        <v>648</v>
      </c>
      <c r="E509" s="179"/>
      <c r="F509" s="176">
        <f t="shared" si="172"/>
        <v>139200</v>
      </c>
      <c r="G509" s="220"/>
      <c r="H509" s="176"/>
      <c r="I509" s="176"/>
      <c r="J509" s="176"/>
      <c r="K509" s="176">
        <f t="shared" si="173"/>
        <v>139200</v>
      </c>
      <c r="L509" s="176">
        <f t="shared" si="173"/>
        <v>139200</v>
      </c>
    </row>
    <row r="510" spans="1:12" ht="25.5" x14ac:dyDescent="0.25">
      <c r="A510" s="215" t="s">
        <v>649</v>
      </c>
      <c r="B510" s="179" t="s">
        <v>94</v>
      </c>
      <c r="C510" s="179" t="s">
        <v>193</v>
      </c>
      <c r="D510" s="183" t="s">
        <v>650</v>
      </c>
      <c r="E510" s="179"/>
      <c r="F510" s="180">
        <f t="shared" si="172"/>
        <v>139200</v>
      </c>
      <c r="G510" s="238"/>
      <c r="H510" s="180"/>
      <c r="I510" s="180"/>
      <c r="J510" s="180"/>
      <c r="K510" s="180">
        <f t="shared" si="173"/>
        <v>139200</v>
      </c>
      <c r="L510" s="180">
        <f t="shared" si="173"/>
        <v>139200</v>
      </c>
    </row>
    <row r="511" spans="1:12" ht="25.5" customHeight="1" x14ac:dyDescent="0.25">
      <c r="A511" s="181" t="s">
        <v>265</v>
      </c>
      <c r="B511" s="179" t="s">
        <v>94</v>
      </c>
      <c r="C511" s="179" t="s">
        <v>193</v>
      </c>
      <c r="D511" s="183" t="s">
        <v>651</v>
      </c>
      <c r="E511" s="179" t="s">
        <v>652</v>
      </c>
      <c r="F511" s="180">
        <f t="shared" si="172"/>
        <v>139200</v>
      </c>
      <c r="G511" s="238"/>
      <c r="H511" s="180"/>
      <c r="I511" s="180"/>
      <c r="J511" s="180"/>
      <c r="K511" s="180">
        <f t="shared" si="173"/>
        <v>139200</v>
      </c>
      <c r="L511" s="180">
        <f t="shared" si="173"/>
        <v>139200</v>
      </c>
    </row>
    <row r="512" spans="1:12" ht="25.5" x14ac:dyDescent="0.25">
      <c r="A512" s="181" t="s">
        <v>653</v>
      </c>
      <c r="B512" s="179" t="s">
        <v>94</v>
      </c>
      <c r="C512" s="179" t="s">
        <v>193</v>
      </c>
      <c r="D512" s="183" t="s">
        <v>651</v>
      </c>
      <c r="E512" s="179" t="s">
        <v>654</v>
      </c>
      <c r="F512" s="180">
        <f t="shared" si="172"/>
        <v>139200</v>
      </c>
      <c r="G512" s="238"/>
      <c r="H512" s="180"/>
      <c r="I512" s="180"/>
      <c r="J512" s="180"/>
      <c r="K512" s="180">
        <f t="shared" si="173"/>
        <v>139200</v>
      </c>
      <c r="L512" s="180">
        <f t="shared" si="173"/>
        <v>139200</v>
      </c>
    </row>
    <row r="513" spans="1:12" ht="25.5" hidden="1" x14ac:dyDescent="0.25">
      <c r="A513" s="181" t="s">
        <v>655</v>
      </c>
      <c r="B513" s="173" t="s">
        <v>94</v>
      </c>
      <c r="C513" s="179" t="s">
        <v>193</v>
      </c>
      <c r="D513" s="183" t="s">
        <v>651</v>
      </c>
      <c r="E513" s="179" t="s">
        <v>654</v>
      </c>
      <c r="F513" s="180">
        <v>139200</v>
      </c>
      <c r="G513" s="220"/>
      <c r="H513" s="180"/>
      <c r="I513" s="180"/>
      <c r="J513" s="180"/>
      <c r="K513" s="180">
        <v>139200</v>
      </c>
      <c r="L513" s="180">
        <v>139200</v>
      </c>
    </row>
    <row r="514" spans="1:12" ht="15" x14ac:dyDescent="0.25">
      <c r="A514" s="177" t="s">
        <v>76</v>
      </c>
      <c r="B514" s="173" t="s">
        <v>94</v>
      </c>
      <c r="C514" s="173" t="s">
        <v>77</v>
      </c>
      <c r="D514" s="173"/>
      <c r="E514" s="173" t="s">
        <v>42</v>
      </c>
      <c r="F514" s="176">
        <f t="shared" ref="F514:F522" si="174">F515</f>
        <v>74190</v>
      </c>
      <c r="G514" s="220"/>
      <c r="H514" s="221">
        <f>H518</f>
        <v>0</v>
      </c>
      <c r="I514" s="221">
        <f>I518</f>
        <v>0</v>
      </c>
      <c r="J514" s="221">
        <f>J518</f>
        <v>0</v>
      </c>
      <c r="K514" s="176">
        <f t="shared" ref="K514:L522" si="175">K515</f>
        <v>2000</v>
      </c>
      <c r="L514" s="176">
        <f t="shared" si="175"/>
        <v>2000</v>
      </c>
    </row>
    <row r="515" spans="1:12" ht="15" x14ac:dyDescent="0.25">
      <c r="A515" s="177" t="s">
        <v>87</v>
      </c>
      <c r="B515" s="173" t="s">
        <v>94</v>
      </c>
      <c r="C515" s="173" t="s">
        <v>86</v>
      </c>
      <c r="D515" s="173"/>
      <c r="E515" s="173"/>
      <c r="F515" s="176">
        <f>F516+F524</f>
        <v>74190</v>
      </c>
      <c r="G515" s="220"/>
      <c r="H515" s="221"/>
      <c r="I515" s="221"/>
      <c r="J515" s="221"/>
      <c r="K515" s="176">
        <f t="shared" si="175"/>
        <v>2000</v>
      </c>
      <c r="L515" s="176">
        <f t="shared" si="175"/>
        <v>2000</v>
      </c>
    </row>
    <row r="516" spans="1:12" ht="26.25" x14ac:dyDescent="0.25">
      <c r="A516" s="195" t="s">
        <v>603</v>
      </c>
      <c r="B516" s="173" t="s">
        <v>94</v>
      </c>
      <c r="C516" s="173" t="s">
        <v>86</v>
      </c>
      <c r="D516" s="173" t="s">
        <v>599</v>
      </c>
      <c r="E516" s="173"/>
      <c r="F516" s="176">
        <f t="shared" si="174"/>
        <v>2000</v>
      </c>
      <c r="G516" s="220"/>
      <c r="H516" s="221"/>
      <c r="I516" s="221"/>
      <c r="J516" s="221"/>
      <c r="K516" s="176">
        <f t="shared" si="175"/>
        <v>2000</v>
      </c>
      <c r="L516" s="176">
        <f t="shared" si="175"/>
        <v>2000</v>
      </c>
    </row>
    <row r="517" spans="1:12" ht="26.25" x14ac:dyDescent="0.25">
      <c r="A517" s="195" t="s">
        <v>358</v>
      </c>
      <c r="B517" s="173" t="s">
        <v>94</v>
      </c>
      <c r="C517" s="173" t="s">
        <v>86</v>
      </c>
      <c r="D517" s="173" t="s">
        <v>656</v>
      </c>
      <c r="E517" s="173"/>
      <c r="F517" s="176">
        <f t="shared" si="174"/>
        <v>2000</v>
      </c>
      <c r="G517" s="220"/>
      <c r="H517" s="221"/>
      <c r="I517" s="221"/>
      <c r="J517" s="221"/>
      <c r="K517" s="176">
        <f t="shared" si="175"/>
        <v>2000</v>
      </c>
      <c r="L517" s="176">
        <f t="shared" si="175"/>
        <v>2000</v>
      </c>
    </row>
    <row r="518" spans="1:12" ht="25.5" x14ac:dyDescent="0.25">
      <c r="A518" s="181" t="s">
        <v>657</v>
      </c>
      <c r="B518" s="179" t="s">
        <v>94</v>
      </c>
      <c r="C518" s="179" t="s">
        <v>86</v>
      </c>
      <c r="D518" s="179" t="s">
        <v>658</v>
      </c>
      <c r="E518" s="179"/>
      <c r="F518" s="180">
        <f t="shared" si="174"/>
        <v>2000</v>
      </c>
      <c r="G518" s="238"/>
      <c r="H518" s="239">
        <f xml:space="preserve"> H523</f>
        <v>0</v>
      </c>
      <c r="I518" s="239">
        <f xml:space="preserve"> I523</f>
        <v>0</v>
      </c>
      <c r="J518" s="239">
        <f xml:space="preserve"> J523</f>
        <v>0</v>
      </c>
      <c r="K518" s="180">
        <f t="shared" si="175"/>
        <v>2000</v>
      </c>
      <c r="L518" s="180">
        <f t="shared" si="175"/>
        <v>2000</v>
      </c>
    </row>
    <row r="519" spans="1:12" ht="63.75" x14ac:dyDescent="0.25">
      <c r="A519" s="193" t="s">
        <v>675</v>
      </c>
      <c r="B519" s="179" t="s">
        <v>94</v>
      </c>
      <c r="C519" s="179" t="s">
        <v>86</v>
      </c>
      <c r="D519" s="179" t="s">
        <v>659</v>
      </c>
      <c r="E519" s="179"/>
      <c r="F519" s="180">
        <f t="shared" si="174"/>
        <v>2000</v>
      </c>
      <c r="G519" s="222"/>
      <c r="H519" s="180">
        <f>H523</f>
        <v>0</v>
      </c>
      <c r="I519" s="180">
        <f>I523</f>
        <v>0</v>
      </c>
      <c r="J519" s="180">
        <f>J523</f>
        <v>0</v>
      </c>
      <c r="K519" s="180">
        <f t="shared" si="175"/>
        <v>2000</v>
      </c>
      <c r="L519" s="180">
        <f t="shared" si="175"/>
        <v>2000</v>
      </c>
    </row>
    <row r="520" spans="1:12" ht="25.5" x14ac:dyDescent="0.25">
      <c r="A520" s="191" t="s">
        <v>478</v>
      </c>
      <c r="B520" s="179" t="s">
        <v>94</v>
      </c>
      <c r="C520" s="179" t="s">
        <v>86</v>
      </c>
      <c r="D520" s="179" t="s">
        <v>659</v>
      </c>
      <c r="E520" s="179" t="s">
        <v>244</v>
      </c>
      <c r="F520" s="180">
        <f t="shared" si="174"/>
        <v>2000</v>
      </c>
      <c r="G520" s="222"/>
      <c r="H520" s="180"/>
      <c r="I520" s="180"/>
      <c r="J520" s="180"/>
      <c r="K520" s="180">
        <f t="shared" si="175"/>
        <v>2000</v>
      </c>
      <c r="L520" s="180">
        <f t="shared" si="175"/>
        <v>2000</v>
      </c>
    </row>
    <row r="521" spans="1:12" ht="25.5" hidden="1" x14ac:dyDescent="0.25">
      <c r="A521" s="191" t="s">
        <v>479</v>
      </c>
      <c r="B521" s="179" t="s">
        <v>94</v>
      </c>
      <c r="C521" s="179" t="s">
        <v>86</v>
      </c>
      <c r="D521" s="179" t="s">
        <v>659</v>
      </c>
      <c r="E521" s="179" t="s">
        <v>480</v>
      </c>
      <c r="F521" s="180">
        <f t="shared" si="174"/>
        <v>2000</v>
      </c>
      <c r="G521" s="222"/>
      <c r="H521" s="180"/>
      <c r="I521" s="180"/>
      <c r="J521" s="180"/>
      <c r="K521" s="180">
        <f t="shared" si="175"/>
        <v>2000</v>
      </c>
      <c r="L521" s="180">
        <f t="shared" si="175"/>
        <v>2000</v>
      </c>
    </row>
    <row r="522" spans="1:12" ht="15" x14ac:dyDescent="0.25">
      <c r="A522" s="182" t="s">
        <v>435</v>
      </c>
      <c r="B522" s="179" t="s">
        <v>94</v>
      </c>
      <c r="C522" s="179" t="s">
        <v>86</v>
      </c>
      <c r="D522" s="179" t="s">
        <v>659</v>
      </c>
      <c r="E522" s="179" t="s">
        <v>436</v>
      </c>
      <c r="F522" s="180">
        <f t="shared" si="174"/>
        <v>2000</v>
      </c>
      <c r="G522" s="222"/>
      <c r="H522" s="180"/>
      <c r="I522" s="180"/>
      <c r="J522" s="180"/>
      <c r="K522" s="180">
        <f t="shared" si="175"/>
        <v>2000</v>
      </c>
      <c r="L522" s="180">
        <f t="shared" si="175"/>
        <v>2000</v>
      </c>
    </row>
    <row r="523" spans="1:12" ht="15" hidden="1" x14ac:dyDescent="0.25">
      <c r="A523" s="185" t="s">
        <v>447</v>
      </c>
      <c r="B523" s="173" t="s">
        <v>94</v>
      </c>
      <c r="C523" s="179" t="s">
        <v>86</v>
      </c>
      <c r="D523" s="179" t="s">
        <v>659</v>
      </c>
      <c r="E523" s="179" t="s">
        <v>436</v>
      </c>
      <c r="F523" s="180">
        <v>2000</v>
      </c>
      <c r="G523" s="237"/>
      <c r="H523" s="180"/>
      <c r="I523" s="180"/>
      <c r="J523" s="180"/>
      <c r="K523" s="180">
        <v>2000</v>
      </c>
      <c r="L523" s="180">
        <v>2000</v>
      </c>
    </row>
    <row r="524" spans="1:12" ht="26.25" x14ac:dyDescent="0.25">
      <c r="A524" s="197" t="s">
        <v>526</v>
      </c>
      <c r="B524" s="173" t="s">
        <v>94</v>
      </c>
      <c r="C524" s="173" t="s">
        <v>86</v>
      </c>
      <c r="D524" s="198" t="s">
        <v>527</v>
      </c>
      <c r="E524" s="179"/>
      <c r="F524" s="176">
        <f t="shared" ref="F524:F529" si="176">F525</f>
        <v>72190</v>
      </c>
      <c r="G524" s="227"/>
      <c r="H524" s="176"/>
      <c r="I524" s="176"/>
      <c r="J524" s="176"/>
      <c r="K524" s="176">
        <f t="shared" ref="K524:L530" si="177">K525</f>
        <v>12655467.5</v>
      </c>
      <c r="L524" s="176">
        <f t="shared" si="177"/>
        <v>11988010</v>
      </c>
    </row>
    <row r="525" spans="1:12" ht="26.25" x14ac:dyDescent="0.25">
      <c r="A525" s="197" t="s">
        <v>392</v>
      </c>
      <c r="B525" s="173" t="s">
        <v>94</v>
      </c>
      <c r="C525" s="173" t="s">
        <v>86</v>
      </c>
      <c r="D525" s="198" t="s">
        <v>528</v>
      </c>
      <c r="E525" s="179"/>
      <c r="F525" s="176">
        <f t="shared" si="176"/>
        <v>72190</v>
      </c>
      <c r="G525" s="227"/>
      <c r="H525" s="176"/>
      <c r="I525" s="176"/>
      <c r="J525" s="176"/>
      <c r="K525" s="176">
        <f t="shared" si="177"/>
        <v>12655467.5</v>
      </c>
      <c r="L525" s="176">
        <f t="shared" si="177"/>
        <v>11988010</v>
      </c>
    </row>
    <row r="526" spans="1:12" ht="26.25" x14ac:dyDescent="0.25">
      <c r="A526" s="204" t="s">
        <v>529</v>
      </c>
      <c r="B526" s="179" t="s">
        <v>94</v>
      </c>
      <c r="C526" s="179" t="s">
        <v>86</v>
      </c>
      <c r="D526" s="207" t="s">
        <v>530</v>
      </c>
      <c r="E526" s="179"/>
      <c r="F526" s="180">
        <f t="shared" si="176"/>
        <v>72190</v>
      </c>
      <c r="G526" s="222"/>
      <c r="H526" s="180"/>
      <c r="I526" s="180"/>
      <c r="J526" s="180"/>
      <c r="K526" s="180">
        <f t="shared" si="177"/>
        <v>12655467.5</v>
      </c>
      <c r="L526" s="180">
        <f t="shared" si="177"/>
        <v>11988010</v>
      </c>
    </row>
    <row r="527" spans="1:12" ht="15" x14ac:dyDescent="0.25">
      <c r="A527" s="181" t="s">
        <v>531</v>
      </c>
      <c r="B527" s="179" t="s">
        <v>94</v>
      </c>
      <c r="C527" s="179" t="s">
        <v>86</v>
      </c>
      <c r="D527" s="207" t="s">
        <v>532</v>
      </c>
      <c r="E527" s="179"/>
      <c r="F527" s="180">
        <f t="shared" si="176"/>
        <v>72190</v>
      </c>
      <c r="G527" s="222"/>
      <c r="H527" s="180"/>
      <c r="I527" s="180"/>
      <c r="J527" s="180"/>
      <c r="K527" s="180">
        <f t="shared" si="177"/>
        <v>12655467.5</v>
      </c>
      <c r="L527" s="180">
        <f t="shared" si="177"/>
        <v>11988010</v>
      </c>
    </row>
    <row r="528" spans="1:12" ht="25.5" x14ac:dyDescent="0.25">
      <c r="A528" s="191" t="s">
        <v>478</v>
      </c>
      <c r="B528" s="179" t="s">
        <v>94</v>
      </c>
      <c r="C528" s="179" t="s">
        <v>86</v>
      </c>
      <c r="D528" s="207" t="s">
        <v>532</v>
      </c>
      <c r="E528" s="179" t="s">
        <v>244</v>
      </c>
      <c r="F528" s="180">
        <f t="shared" si="176"/>
        <v>72190</v>
      </c>
      <c r="G528" s="222"/>
      <c r="H528" s="180"/>
      <c r="I528" s="180"/>
      <c r="J528" s="180"/>
      <c r="K528" s="180">
        <f t="shared" si="177"/>
        <v>12655467.5</v>
      </c>
      <c r="L528" s="180">
        <f t="shared" si="177"/>
        <v>11988010</v>
      </c>
    </row>
    <row r="529" spans="1:12" ht="25.5" hidden="1" x14ac:dyDescent="0.25">
      <c r="A529" s="191" t="s">
        <v>479</v>
      </c>
      <c r="B529" s="179" t="s">
        <v>94</v>
      </c>
      <c r="C529" s="179" t="s">
        <v>80</v>
      </c>
      <c r="D529" s="207" t="s">
        <v>532</v>
      </c>
      <c r="E529" s="179" t="s">
        <v>480</v>
      </c>
      <c r="F529" s="180">
        <f t="shared" si="176"/>
        <v>72190</v>
      </c>
      <c r="G529" s="222"/>
      <c r="H529" s="180"/>
      <c r="I529" s="180"/>
      <c r="J529" s="180"/>
      <c r="K529" s="180">
        <f t="shared" si="177"/>
        <v>12655467.5</v>
      </c>
      <c r="L529" s="180">
        <f t="shared" si="177"/>
        <v>11988010</v>
      </c>
    </row>
    <row r="530" spans="1:12" ht="15" x14ac:dyDescent="0.25">
      <c r="A530" s="182" t="s">
        <v>435</v>
      </c>
      <c r="B530" s="179" t="s">
        <v>94</v>
      </c>
      <c r="C530" s="179" t="s">
        <v>86</v>
      </c>
      <c r="D530" s="207" t="s">
        <v>532</v>
      </c>
      <c r="E530" s="179" t="s">
        <v>436</v>
      </c>
      <c r="F530" s="180">
        <v>72190</v>
      </c>
      <c r="G530" s="222"/>
      <c r="H530" s="180"/>
      <c r="I530" s="180"/>
      <c r="J530" s="180"/>
      <c r="K530" s="180">
        <f t="shared" si="177"/>
        <v>12655467.5</v>
      </c>
      <c r="L530" s="180">
        <f t="shared" si="177"/>
        <v>11988010</v>
      </c>
    </row>
    <row r="531" spans="1:12" ht="15" x14ac:dyDescent="0.25">
      <c r="A531" s="181" t="s">
        <v>660</v>
      </c>
      <c r="B531" s="216"/>
      <c r="C531" s="217"/>
      <c r="D531" s="217"/>
      <c r="E531" s="217"/>
      <c r="F531" s="218">
        <f>F514+F506+F403+F363+F279+F208+F128+F107+F12</f>
        <v>18130620.93</v>
      </c>
      <c r="G531" s="237"/>
      <c r="H531" s="218" t="e">
        <f>H12+H107+H128+H403+H208+H279+H514</f>
        <v>#REF!</v>
      </c>
      <c r="I531" s="218" t="e">
        <f>I12+I107+I128+I403+I208+I279+I514</f>
        <v>#REF!</v>
      </c>
      <c r="J531" s="218" t="e">
        <f>J12+J107+J128+J403+J208+J279+J514</f>
        <v>#REF!</v>
      </c>
      <c r="K531" s="218">
        <f>K514+K506+K403+K363+K279+K208+K128+K107+K12</f>
        <v>12655467.5</v>
      </c>
      <c r="L531" s="218">
        <f>L514+L506+L403+L363+L279+L208+L128+L107+L12</f>
        <v>11988010</v>
      </c>
    </row>
    <row r="534" spans="1:12" x14ac:dyDescent="0.25">
      <c r="A534" s="161" t="s">
        <v>197</v>
      </c>
      <c r="F534" s="9" t="s">
        <v>198</v>
      </c>
      <c r="K534" s="9" t="s">
        <v>198</v>
      </c>
    </row>
  </sheetData>
  <mergeCells count="12">
    <mergeCell ref="I9:I10"/>
    <mergeCell ref="J9:J10"/>
    <mergeCell ref="K9:K10"/>
    <mergeCell ref="L9:L10"/>
    <mergeCell ref="F9:F10"/>
    <mergeCell ref="G9:G10"/>
    <mergeCell ref="D2:F2"/>
    <mergeCell ref="B9:E9"/>
    <mergeCell ref="H9:H10"/>
    <mergeCell ref="A7:E7"/>
    <mergeCell ref="A6:E6"/>
    <mergeCell ref="A9:A10"/>
  </mergeCells>
  <phoneticPr fontId="14" type="noConversion"/>
  <pageMargins left="0.7" right="0.7" top="0.75" bottom="0.75" header="0.3" footer="0.3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C29" sqref="C29"/>
    </sheetView>
  </sheetViews>
  <sheetFormatPr defaultRowHeight="18.75" x14ac:dyDescent="0.3"/>
  <cols>
    <col min="1" max="1" width="58" style="29" customWidth="1"/>
    <col min="2" max="2" width="34.85546875" style="29" customWidth="1"/>
    <col min="3" max="3" width="19.42578125" style="29" customWidth="1"/>
    <col min="4" max="4" width="20.7109375" style="29" customWidth="1"/>
    <col min="5" max="5" width="22.28515625" style="31" customWidth="1"/>
  </cols>
  <sheetData>
    <row r="1" spans="1:9" x14ac:dyDescent="0.3">
      <c r="B1" s="30" t="s">
        <v>205</v>
      </c>
      <c r="C1" s="30"/>
      <c r="D1" s="30"/>
      <c r="E1"/>
    </row>
    <row r="2" spans="1:9" x14ac:dyDescent="0.3">
      <c r="B2" s="30" t="s">
        <v>201</v>
      </c>
      <c r="C2" s="30"/>
      <c r="D2" s="254" t="s">
        <v>706</v>
      </c>
      <c r="E2" s="254"/>
      <c r="F2" s="254"/>
    </row>
    <row r="3" spans="1:9" x14ac:dyDescent="0.3">
      <c r="B3" s="262" t="s">
        <v>196</v>
      </c>
      <c r="C3" s="262"/>
      <c r="D3" s="262"/>
      <c r="E3" s="262"/>
      <c r="F3" s="262"/>
      <c r="G3" s="262"/>
      <c r="H3" s="262"/>
      <c r="I3" s="262"/>
    </row>
    <row r="4" spans="1:9" x14ac:dyDescent="0.3">
      <c r="B4" s="70" t="s">
        <v>692</v>
      </c>
      <c r="C4" s="70"/>
      <c r="D4" s="70"/>
      <c r="E4" s="70"/>
      <c r="F4" s="70"/>
      <c r="G4" s="70"/>
      <c r="H4" s="70"/>
      <c r="I4" s="65"/>
    </row>
    <row r="6" spans="1:9" ht="47.25" customHeight="1" x14ac:dyDescent="0.25">
      <c r="A6" s="260" t="s">
        <v>693</v>
      </c>
      <c r="B6" s="260"/>
      <c r="C6" s="260"/>
      <c r="D6" s="260"/>
      <c r="E6" s="260"/>
    </row>
    <row r="7" spans="1:9" ht="15.75" customHeight="1" x14ac:dyDescent="0.25">
      <c r="A7" s="260"/>
      <c r="B7" s="260"/>
      <c r="C7" s="260"/>
      <c r="D7" s="260"/>
      <c r="E7" s="260"/>
    </row>
    <row r="8" spans="1:9" ht="15.75" customHeight="1" x14ac:dyDescent="0.25">
      <c r="A8" s="261"/>
      <c r="B8" s="261"/>
      <c r="C8" s="261"/>
      <c r="D8" s="261"/>
      <c r="E8" s="261"/>
    </row>
    <row r="9" spans="1:9" s="55" customFormat="1" ht="15.75" customHeight="1" x14ac:dyDescent="0.25">
      <c r="A9" s="69"/>
      <c r="B9" s="69"/>
      <c r="C9" s="69"/>
      <c r="D9" s="69"/>
      <c r="E9" s="69"/>
    </row>
    <row r="10" spans="1:9" s="45" customFormat="1" ht="35.25" customHeight="1" x14ac:dyDescent="0.25">
      <c r="A10" s="259" t="s">
        <v>97</v>
      </c>
      <c r="B10" s="259" t="s">
        <v>98</v>
      </c>
      <c r="C10" s="58" t="s">
        <v>99</v>
      </c>
      <c r="D10" s="58" t="s">
        <v>99</v>
      </c>
      <c r="E10" s="58" t="s">
        <v>99</v>
      </c>
    </row>
    <row r="11" spans="1:9" s="45" customFormat="1" ht="35.25" customHeight="1" x14ac:dyDescent="0.25">
      <c r="A11" s="259"/>
      <c r="B11" s="259"/>
      <c r="C11" s="53" t="s">
        <v>694</v>
      </c>
      <c r="D11" s="162" t="s">
        <v>200</v>
      </c>
      <c r="E11" s="53" t="s">
        <v>695</v>
      </c>
    </row>
    <row r="12" spans="1:9" ht="37.5" x14ac:dyDescent="0.25">
      <c r="A12" s="44" t="s">
        <v>100</v>
      </c>
      <c r="B12" s="39" t="s">
        <v>101</v>
      </c>
      <c r="C12" s="32">
        <f>C24</f>
        <v>1990364.7300000004</v>
      </c>
      <c r="D12" s="32">
        <f>D24</f>
        <v>0</v>
      </c>
      <c r="E12" s="32">
        <f>E24</f>
        <v>0</v>
      </c>
    </row>
    <row r="13" spans="1:9" ht="37.5" x14ac:dyDescent="0.25">
      <c r="A13" s="44" t="s">
        <v>102</v>
      </c>
      <c r="B13" s="39" t="s">
        <v>103</v>
      </c>
      <c r="C13" s="32"/>
      <c r="D13" s="32"/>
      <c r="E13" s="32"/>
    </row>
    <row r="14" spans="1:9" ht="37.5" x14ac:dyDescent="0.25">
      <c r="A14" s="33" t="s">
        <v>105</v>
      </c>
      <c r="B14" s="39" t="s">
        <v>106</v>
      </c>
      <c r="C14" s="32"/>
      <c r="D14" s="32"/>
      <c r="E14" s="32"/>
    </row>
    <row r="15" spans="1:9" ht="56.25" x14ac:dyDescent="0.25">
      <c r="A15" s="33" t="s">
        <v>107</v>
      </c>
      <c r="B15" s="39" t="s">
        <v>177</v>
      </c>
      <c r="C15" s="32"/>
      <c r="D15" s="32"/>
      <c r="E15" s="32"/>
    </row>
    <row r="16" spans="1:9" ht="56.25" x14ac:dyDescent="0.25">
      <c r="A16" s="33" t="s">
        <v>108</v>
      </c>
      <c r="B16" s="39" t="s">
        <v>109</v>
      </c>
      <c r="C16" s="32"/>
      <c r="D16" s="32"/>
      <c r="E16" s="32"/>
    </row>
    <row r="17" spans="1:6" ht="56.25" x14ac:dyDescent="0.25">
      <c r="A17" s="33" t="s">
        <v>110</v>
      </c>
      <c r="B17" s="39" t="s">
        <v>178</v>
      </c>
      <c r="C17" s="32"/>
      <c r="D17" s="32"/>
      <c r="E17" s="32"/>
      <c r="F17" s="46"/>
    </row>
    <row r="18" spans="1:6" ht="56.25" x14ac:dyDescent="0.25">
      <c r="A18" s="34" t="s">
        <v>104</v>
      </c>
      <c r="B18" s="39" t="s">
        <v>129</v>
      </c>
      <c r="C18" s="35"/>
      <c r="D18" s="35"/>
      <c r="E18" s="35"/>
    </row>
    <row r="19" spans="1:6" ht="56.25" x14ac:dyDescent="0.25">
      <c r="A19" s="33" t="s">
        <v>111</v>
      </c>
      <c r="B19" s="39" t="s">
        <v>112</v>
      </c>
      <c r="C19" s="32"/>
      <c r="D19" s="32"/>
      <c r="E19" s="32"/>
    </row>
    <row r="20" spans="1:6" ht="56.25" x14ac:dyDescent="0.25">
      <c r="A20" s="33" t="s">
        <v>113</v>
      </c>
      <c r="B20" s="39" t="s">
        <v>114</v>
      </c>
      <c r="C20" s="32"/>
      <c r="D20" s="32"/>
      <c r="E20" s="32"/>
    </row>
    <row r="21" spans="1:6" ht="75" x14ac:dyDescent="0.25">
      <c r="A21" s="33" t="s">
        <v>38</v>
      </c>
      <c r="B21" s="39" t="s">
        <v>179</v>
      </c>
      <c r="C21" s="32"/>
      <c r="D21" s="32"/>
      <c r="E21" s="32"/>
    </row>
    <row r="22" spans="1:6" ht="75" x14ac:dyDescent="0.25">
      <c r="A22" s="33" t="s">
        <v>115</v>
      </c>
      <c r="B22" s="39" t="s">
        <v>116</v>
      </c>
      <c r="C22" s="32"/>
      <c r="D22" s="32"/>
      <c r="E22" s="32"/>
    </row>
    <row r="23" spans="1:6" ht="75" x14ac:dyDescent="0.25">
      <c r="A23" s="36" t="s">
        <v>117</v>
      </c>
      <c r="B23" s="39" t="s">
        <v>180</v>
      </c>
      <c r="C23" s="32"/>
      <c r="D23" s="32"/>
      <c r="E23" s="32"/>
    </row>
    <row r="24" spans="1:6" ht="37.5" x14ac:dyDescent="0.25">
      <c r="A24" s="37" t="s">
        <v>118</v>
      </c>
      <c r="B24" s="38" t="s">
        <v>119</v>
      </c>
      <c r="C24" s="32">
        <f>C29+C25</f>
        <v>1990364.7300000004</v>
      </c>
      <c r="D24" s="32">
        <f>D29+D25</f>
        <v>0</v>
      </c>
      <c r="E24" s="32">
        <f>E29+E25</f>
        <v>0</v>
      </c>
    </row>
    <row r="25" spans="1:6" x14ac:dyDescent="0.25">
      <c r="A25" s="36" t="s">
        <v>120</v>
      </c>
      <c r="B25" s="39" t="s">
        <v>121</v>
      </c>
      <c r="C25" s="32">
        <f t="shared" ref="C25:E27" si="0">C26</f>
        <v>-16140256.199999999</v>
      </c>
      <c r="D25" s="32">
        <f t="shared" si="0"/>
        <v>-12961905.16</v>
      </c>
      <c r="E25" s="32">
        <f t="shared" si="0"/>
        <v>-12383392.76</v>
      </c>
    </row>
    <row r="26" spans="1:6" ht="37.5" x14ac:dyDescent="0.25">
      <c r="A26" s="36" t="s">
        <v>122</v>
      </c>
      <c r="B26" s="39" t="s">
        <v>123</v>
      </c>
      <c r="C26" s="32">
        <f t="shared" si="0"/>
        <v>-16140256.199999999</v>
      </c>
      <c r="D26" s="32">
        <f t="shared" si="0"/>
        <v>-12961905.16</v>
      </c>
      <c r="E26" s="32">
        <f t="shared" si="0"/>
        <v>-12383392.76</v>
      </c>
    </row>
    <row r="27" spans="1:6" ht="37.5" x14ac:dyDescent="0.25">
      <c r="A27" s="36" t="s">
        <v>124</v>
      </c>
      <c r="B27" s="39" t="s">
        <v>181</v>
      </c>
      <c r="C27" s="32">
        <f t="shared" si="0"/>
        <v>-16140256.199999999</v>
      </c>
      <c r="D27" s="32">
        <f t="shared" si="0"/>
        <v>-12961905.16</v>
      </c>
      <c r="E27" s="32">
        <f t="shared" si="0"/>
        <v>-12383392.76</v>
      </c>
    </row>
    <row r="28" spans="1:6" ht="37.5" x14ac:dyDescent="0.25">
      <c r="A28" s="36" t="s">
        <v>39</v>
      </c>
      <c r="B28" s="39" t="s">
        <v>182</v>
      </c>
      <c r="C28" s="32">
        <v>-16140256.199999999</v>
      </c>
      <c r="D28" s="32">
        <v>-12961905.16</v>
      </c>
      <c r="E28" s="32">
        <v>-12383392.76</v>
      </c>
    </row>
    <row r="29" spans="1:6" x14ac:dyDescent="0.25">
      <c r="A29" s="36" t="s">
        <v>125</v>
      </c>
      <c r="B29" s="39" t="s">
        <v>126</v>
      </c>
      <c r="C29" s="32">
        <f t="shared" ref="C29:E31" si="1">C30</f>
        <v>18130620.93</v>
      </c>
      <c r="D29" s="32">
        <f t="shared" si="1"/>
        <v>12961905.16</v>
      </c>
      <c r="E29" s="32">
        <f t="shared" si="1"/>
        <v>12383392.76</v>
      </c>
    </row>
    <row r="30" spans="1:6" ht="37.5" x14ac:dyDescent="0.25">
      <c r="A30" s="36" t="s">
        <v>127</v>
      </c>
      <c r="B30" s="39" t="s">
        <v>128</v>
      </c>
      <c r="C30" s="32">
        <f t="shared" si="1"/>
        <v>18130620.93</v>
      </c>
      <c r="D30" s="32">
        <f t="shared" si="1"/>
        <v>12961905.16</v>
      </c>
      <c r="E30" s="32">
        <f t="shared" si="1"/>
        <v>12383392.76</v>
      </c>
    </row>
    <row r="31" spans="1:6" ht="37.5" x14ac:dyDescent="0.25">
      <c r="A31" s="36" t="s">
        <v>40</v>
      </c>
      <c r="B31" s="39" t="s">
        <v>183</v>
      </c>
      <c r="C31" s="32">
        <f t="shared" si="1"/>
        <v>18130620.93</v>
      </c>
      <c r="D31" s="32">
        <f t="shared" si="1"/>
        <v>12961905.16</v>
      </c>
      <c r="E31" s="32">
        <f t="shared" si="1"/>
        <v>12383392.76</v>
      </c>
    </row>
    <row r="32" spans="1:6" ht="37.5" x14ac:dyDescent="0.25">
      <c r="A32" s="36" t="s">
        <v>40</v>
      </c>
      <c r="B32" s="39" t="s">
        <v>183</v>
      </c>
      <c r="C32" s="32">
        <v>18130620.93</v>
      </c>
      <c r="D32" s="32">
        <v>12961905.16</v>
      </c>
      <c r="E32" s="32">
        <v>12383392.76</v>
      </c>
    </row>
    <row r="33" spans="1:5" x14ac:dyDescent="0.25">
      <c r="A33" s="40"/>
      <c r="B33" s="41"/>
      <c r="C33" s="41"/>
      <c r="D33" s="41"/>
      <c r="E33" s="42"/>
    </row>
    <row r="34" spans="1:5" ht="78.75" customHeight="1" x14ac:dyDescent="0.3">
      <c r="A34" s="101" t="s">
        <v>197</v>
      </c>
      <c r="B34" s="43"/>
      <c r="C34" s="43"/>
      <c r="D34" s="102" t="s">
        <v>198</v>
      </c>
      <c r="E34" s="2"/>
    </row>
  </sheetData>
  <mergeCells count="5">
    <mergeCell ref="A10:A11"/>
    <mergeCell ref="B10:B11"/>
    <mergeCell ref="A6:E8"/>
    <mergeCell ref="B3:I3"/>
    <mergeCell ref="D2:F2"/>
  </mergeCells>
  <phoneticPr fontId="14" type="noConversion"/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приложение 1 </vt:lpstr>
      <vt:lpstr>Пр6 </vt:lpstr>
      <vt:lpstr>ПР8</vt:lpstr>
      <vt:lpstr>ПР 10</vt:lpstr>
      <vt:lpstr>ПР 12</vt:lpstr>
      <vt:lpstr>Лист1</vt:lpstr>
      <vt:lpstr>'ПР 10'!Область_печати</vt:lpstr>
      <vt:lpstr>'ПР 12'!Область_печати</vt:lpstr>
      <vt:lpstr>'Пр6 '!Область_печати</vt:lpstr>
      <vt:lpstr>ПР8!Область_печати</vt:lpstr>
      <vt:lpstr>'приложение 1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2020-09-30T08:11:10Z</dcterms:modified>
</cp:coreProperties>
</file>