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45" yWindow="65521" windowWidth="5805" windowHeight="2490" activeTab="0"/>
  </bookViews>
  <sheets>
    <sheet name="2017" sheetId="1" r:id="rId1"/>
    <sheet name="Лист1" sheetId="2" r:id="rId2"/>
  </sheets>
  <definedNames>
    <definedName name="_xlnm.Print_Area" localSheetId="0">'2017'!$A$1:$T$399</definedName>
  </definedNames>
  <calcPr fullCalcOnLoad="1"/>
</workbook>
</file>

<file path=xl/sharedStrings.xml><?xml version="1.0" encoding="utf-8"?>
<sst xmlns="http://schemas.openxmlformats.org/spreadsheetml/2006/main" count="1581" uniqueCount="323">
  <si>
    <t>№ п/п</t>
  </si>
  <si>
    <t>2</t>
  </si>
  <si>
    <t>3</t>
  </si>
  <si>
    <t>4</t>
  </si>
  <si>
    <t>6</t>
  </si>
  <si>
    <t>7</t>
  </si>
  <si>
    <t>5</t>
  </si>
  <si>
    <t>КБК</t>
  </si>
  <si>
    <t>8</t>
  </si>
  <si>
    <t>Наименование показателя</t>
  </si>
  <si>
    <t>КОСГУ</t>
  </si>
  <si>
    <t/>
  </si>
  <si>
    <t>1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</si>
  <si>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</si>
  <si>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</si>
  <si>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</si>
  <si>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</si>
  <si>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</si>
  <si>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500</t>
  </si>
  <si>
    <t>211</t>
  </si>
  <si>
    <t>Заработная плата</t>
  </si>
  <si>
    <t>212</t>
  </si>
  <si>
    <t>Прочие выплаты</t>
  </si>
  <si>
    <t>213</t>
  </si>
  <si>
    <t>Начисления на выплаты по оплате труда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</si>
  <si>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</si>
  <si>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</si>
  <si>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</si>
  <si>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221</t>
  </si>
  <si>
    <t>Услуги связи</t>
  </si>
  <si>
    <t>223</t>
  </si>
  <si>
    <t>Коммунальные услуги</t>
  </si>
  <si>
    <t>225</t>
  </si>
  <si>
    <t>Работы, услуги по содержанию имущества</t>
  </si>
  <si>
    <t>226</t>
  </si>
  <si>
    <t>Прочие работы, услуги</t>
  </si>
  <si>
    <t>290</t>
  </si>
  <si>
    <t>Прочие расходы</t>
  </si>
  <si>
    <t>310</t>
  </si>
  <si>
    <t>Увеличение стоимости основных средств</t>
  </si>
  <si>
    <t>340</t>
  </si>
  <si>
    <t>Увеличение стоимости материальных запасов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</si>
  <si>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</si>
  <si>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</si>
  <si>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</si>
  <si>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100</t>
  </si>
  <si>
    <t>110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</si>
  <si>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</si>
  <si>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</si>
  <si>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</si>
  <si>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</si>
  <si>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120</t>
  </si>
  <si>
    <t>121</t>
  </si>
  <si>
    <t>122</t>
  </si>
  <si>
    <t>129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</si>
  <si>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</si>
  <si>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</si>
  <si>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</si>
  <si>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0400</t>
  </si>
  <si>
    <t>НАЦИОНАЛЬНАЯ ЭКОНОМИКА</t>
  </si>
  <si>
    <t>0700</t>
  </si>
  <si>
    <t>240</t>
  </si>
  <si>
    <t>244</t>
  </si>
  <si>
    <t>0707</t>
  </si>
  <si>
    <t>Молодежная политика и оздоровление детей</t>
  </si>
  <si>
    <t>0800</t>
  </si>
  <si>
    <t>0801</t>
  </si>
  <si>
    <t>Культура</t>
  </si>
  <si>
    <t>1100</t>
  </si>
  <si>
    <t>986</t>
  </si>
  <si>
    <t>Мобилизационная и вневойсковая подготовка</t>
  </si>
  <si>
    <t>0203</t>
  </si>
  <si>
    <t>0310</t>
  </si>
  <si>
    <t>Жилищно-коммунальное хозяйство</t>
  </si>
  <si>
    <t>0500</t>
  </si>
  <si>
    <t>Благоустройство</t>
  </si>
  <si>
    <t>0503</t>
  </si>
  <si>
    <t>Образование</t>
  </si>
  <si>
    <t>2.</t>
  </si>
  <si>
    <t>КОД</t>
  </si>
  <si>
    <t xml:space="preserve">главного администратора источника финансирования дефицита 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</si>
  <si>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</si>
  <si>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</si>
  <si>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</si>
  <si>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 xml:space="preserve">000 01 05 00 00 00 0000 000 </t>
  </si>
  <si>
    <t>000 01 05 00 00 00 0000 500</t>
  </si>
  <si>
    <t xml:space="preserve">Увеличение прочих остатков средств бюджетов </t>
  </si>
  <si>
    <t xml:space="preserve">Увеличение прочих остатков денежных средств бюджетов </t>
  </si>
  <si>
    <t xml:space="preserve">Уменьшение остатков средств бюджета </t>
  </si>
  <si>
    <t>000 01 05 00 00 00 0000 600</t>
  </si>
  <si>
    <t xml:space="preserve">Уменьшение прочих остатков средств бюджетов </t>
  </si>
  <si>
    <t xml:space="preserve"> 000 01 05 02 00 00 0000 600</t>
  </si>
  <si>
    <t xml:space="preserve">Исполнитель </t>
  </si>
  <si>
    <t xml:space="preserve">Увеличение прочих остатков денежных  средств бюджетов поселений </t>
  </si>
  <si>
    <t xml:space="preserve">Уменьшение прочих остатков денежных средств бюджетов поселений </t>
  </si>
  <si>
    <t xml:space="preserve">источника финансирования дефицита  бюджета </t>
  </si>
  <si>
    <t>Иные межбюджетные трансферты</t>
  </si>
  <si>
    <t>0111</t>
  </si>
  <si>
    <t>Массовый спорт</t>
  </si>
  <si>
    <t>КУЛЬТУРА, КИНЕМАТОГРАФИЯ</t>
  </si>
  <si>
    <t>1102</t>
  </si>
  <si>
    <t>В.М.Киндрачук</t>
  </si>
  <si>
    <t>Получение бюджетных от других бюджетов бюджетной системы кредитов от  кредитных организаций в валюте Российской Федерации</t>
  </si>
  <si>
    <t xml:space="preserve">Увеличение остатков средств бюджетов </t>
  </si>
  <si>
    <t xml:space="preserve">Уменьшение прочих остатков денежных средств  </t>
  </si>
  <si>
    <t>Перечисления другим бюджетам бюджетной системы  Российской Федерации</t>
  </si>
  <si>
    <t>0409</t>
  </si>
  <si>
    <t>0502</t>
  </si>
  <si>
    <t>Коммунальное хозяйство</t>
  </si>
  <si>
    <t>Расходы на выплаты персоналу казенных учреждений</t>
  </si>
  <si>
    <t>111</t>
  </si>
  <si>
    <t>112</t>
  </si>
  <si>
    <t>200</t>
  </si>
  <si>
    <t>Межбюджетные трансферты</t>
  </si>
  <si>
    <t>Иные бюджетные ассигнования</t>
  </si>
  <si>
    <t>800</t>
  </si>
  <si>
    <t>Резервные средства</t>
  </si>
  <si>
    <t>870</t>
  </si>
  <si>
    <t>Обеспечение пожарной безопасности</t>
  </si>
  <si>
    <t>Дорожное хозяйство (дорожные фонды)</t>
  </si>
  <si>
    <t>Проведение мероприятий для детей и молодежи</t>
  </si>
  <si>
    <t>РзПз</t>
  </si>
  <si>
    <t>ГРБС</t>
  </si>
  <si>
    <t>ЦСР</t>
  </si>
  <si>
    <t>ВР</t>
  </si>
  <si>
    <t>119</t>
  </si>
  <si>
    <t>Расходы -всего</t>
  </si>
  <si>
    <t>540</t>
  </si>
  <si>
    <t>000 01 03 01 00 00 0000 700</t>
  </si>
  <si>
    <t>000 01 03 01 00 00 0000 800</t>
  </si>
  <si>
    <t>000 01 05 02 00 00 0000 500</t>
  </si>
  <si>
    <t>852</t>
  </si>
  <si>
    <t>Уплата налогов,сборов и иных платежей</t>
  </si>
  <si>
    <t>850</t>
  </si>
  <si>
    <t>Бюджетные ассигнования по источникам финансирования дефицита бюджетов</t>
  </si>
  <si>
    <t>2014</t>
  </si>
  <si>
    <t>Расходы на выплаты персоналу в целях обеспечения выполнения функций государственными( 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</si>
  <si>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государственных(муниципальных) органов</t>
  </si>
  <si>
    <t>Иные выплаты персоналу  государственных (муниципальных) органов за исключением фонда оплаты труда</t>
  </si>
  <si>
    <t>Осуществление  областных  государственных полномочий по первичному воинскому учету на территориях,где отсутствуют военные комиссариаты</t>
  </si>
  <si>
    <t>Непрограммные расходы</t>
  </si>
  <si>
    <t xml:space="preserve">Расходы на выплаты персоналу государственных (муниципальных)органов  </t>
  </si>
  <si>
    <t xml:space="preserve">Расходы на выплаты персоналу государственных (муниципальных) органов  </t>
  </si>
  <si>
    <t>Мероприятия по организации и содержанию мест захоронения</t>
  </si>
  <si>
    <t>Реализация физкультурных и спортивных мероприятий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</si>
  <si>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</si>
  <si>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учреждений культуры по организации культутрно-досуговой деятельности</t>
  </si>
  <si>
    <t>Библиотека</t>
  </si>
  <si>
    <t>Обеспечение деятельности учреждений культуры в сфере библиотечного обслуживания</t>
  </si>
  <si>
    <t>Расходы на организацию уличного освещения муниципального образования</t>
  </si>
  <si>
    <t>Муниципальные программы</t>
  </si>
  <si>
    <t>Исполнение судебных актов</t>
  </si>
  <si>
    <t>830</t>
  </si>
  <si>
    <t>831</t>
  </si>
  <si>
    <t>0804</t>
  </si>
  <si>
    <t>Финансовое обеспечение деятельности учреждений (структурных подразделений) обеспечивающих хозяйственное обслуживание органов местного самоуправления</t>
  </si>
  <si>
    <t>Другие вопросы в области культуры, кинематографии</t>
  </si>
  <si>
    <t>Глава Таргизского муниципального образования</t>
  </si>
  <si>
    <t>" Утверждаю "</t>
  </si>
  <si>
    <t>Cумма (руб)</t>
  </si>
  <si>
    <t>Раздел 1. Бюджетные ассигнования по расходам:</t>
  </si>
  <si>
    <t>Другие общегосударственные вопросы</t>
  </si>
  <si>
    <t>0113</t>
  </si>
  <si>
    <t>Осуществление  областных  государственных полномочий по определению перечня должностных лиц органов местного самоуправления,уполномоченных составлять протоколы об административных правонарушениях,предусмотренных  отдельными закономи Иркутской области  об административной ответственности</t>
  </si>
  <si>
    <t>0412</t>
  </si>
  <si>
    <t>Другие вопросы в области национальной экономике</t>
  </si>
  <si>
    <t>Физическая культура и спорт</t>
  </si>
  <si>
    <t>МП "Благоустройство территории Таргизского муниципального образования на 2015-2017 годы.</t>
  </si>
  <si>
    <t>МП "Поддержка и развитие субъектов  малого и среднего предпринимательства на территории Таргизского муниципального образования на 2015-2017годы"</t>
  </si>
  <si>
    <t>Изменение остатков средств на счетах по учету средств бюджетов</t>
  </si>
  <si>
    <t>245</t>
  </si>
  <si>
    <t>Единица измерения: руб</t>
  </si>
  <si>
    <t xml:space="preserve"> Фонд оплаты труда государственных (муниципальных) органов</t>
  </si>
  <si>
    <t>77 0 00 00000</t>
  </si>
  <si>
    <t>77 0 03 00000</t>
  </si>
  <si>
    <t xml:space="preserve"> Иные выплаты персоналу государственных (муниципальных) органов, за исключением фонда оплаты труда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</si>
  <si>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</si>
  <si>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77 0 04 00000</t>
  </si>
  <si>
    <t>44 0 00 00000</t>
  </si>
  <si>
    <t>44 0 04 00000</t>
  </si>
  <si>
    <t>90 0 00 00000</t>
  </si>
  <si>
    <t>90 А 06 73150</t>
  </si>
  <si>
    <t>44 0 07 00000</t>
  </si>
  <si>
    <t xml:space="preserve"> МП "Противодействие экстремизму и профилактика терроризма на территории Таргизского  муниципального образования на 2015-2017 годы"</t>
  </si>
  <si>
    <t>44 0 03 00000</t>
  </si>
  <si>
    <t>44 0 01 00000</t>
  </si>
  <si>
    <t>44 0 02 00000</t>
  </si>
  <si>
    <t>________________</t>
  </si>
  <si>
    <t>Резервный фонд администрации Таргизского муниципального образования</t>
  </si>
  <si>
    <t>Прочая закупка товаров, работ и услуг для обеспечения государственных (муниципальных)нужд</t>
  </si>
  <si>
    <t xml:space="preserve"> Прочая закупка товаров, работ и услуг для обеспечения государственных (муниципальных) нужд</t>
  </si>
  <si>
    <t>44 0 08 00000</t>
  </si>
  <si>
    <t>44 0 06 00000</t>
  </si>
  <si>
    <t>77 0 05 00000</t>
  </si>
  <si>
    <t>77 0 06 000000</t>
  </si>
  <si>
    <t>77 0 07 00000</t>
  </si>
  <si>
    <t>77 0 08 00000</t>
  </si>
  <si>
    <t>Источники  финансирования дефицита бюджета</t>
  </si>
  <si>
    <t>000 01 03 01 00 00 0000 000</t>
  </si>
  <si>
    <t>Бюджетные кредиты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</si>
  <si>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</si>
  <si>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</si>
  <si>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</si>
  <si>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Обеспечение деятельности  защиты населения и территорий от чрезвычайных ситуаций</t>
  </si>
  <si>
    <t>77 0 09 00000</t>
  </si>
  <si>
    <t xml:space="preserve">Реализация направлений расходов основного мероприятия и (или)  муниципальной программы Таргизского муниципального образования, а также непрограммным направлениям расходов органов местного самоуправленияТаргизского муниципального образования </t>
  </si>
  <si>
    <t>70 3 02 51180</t>
  </si>
  <si>
    <t>44 0 05 00000</t>
  </si>
  <si>
    <t>77 0 10 00000</t>
  </si>
  <si>
    <t>77 0 12 00000</t>
  </si>
  <si>
    <t>77 0 14 00000</t>
  </si>
  <si>
    <t>77 0 13 00000</t>
  </si>
  <si>
    <t>Расходы на выплаты по оплате труда работников  муниципальных учреждений, находящихся в ведении Таргизского муниципальног ообразования</t>
  </si>
  <si>
    <t>Расходы на обеспечение деятельности муниципальных учреждений, находящихся в ведении Таргизского муниципального образования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</si>
  <si>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</si>
  <si>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</si>
  <si>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Осуществление переданных полномочий в части финансового контроля</t>
  </si>
  <si>
    <t xml:space="preserve">0106 </t>
  </si>
  <si>
    <t>70 3 02 00000</t>
  </si>
  <si>
    <t>МП"Обеспечение пожарной безопасности и профилактики пожаров  на территории Таргизского муниципального образования на 2015- 2017 годы"</t>
  </si>
  <si>
    <t>МП"Капитальный ремонт  дорог общего пользования местного значения Таргизского муниципального образования на 2015-2017 годы"</t>
  </si>
  <si>
    <t xml:space="preserve">Реализация направлений расходов основного мероприятия и (или)  муниципальной программы Таргизского муниципального образования, а также непрограммным направлениям расходов органов местного самоуправления Таргизского муниципального образования </t>
  </si>
  <si>
    <t>МП"Обеспечение безопасности дорожного движения на территории Таргизского муниципального образования на  2015-2017 годы"</t>
  </si>
  <si>
    <t>Прочие мероприятия по благоустройству  сельских поселений</t>
  </si>
  <si>
    <t>МП"Развитие муниципальной службы в  Таргизском муниципальном образовании на 2015-2017 годы"</t>
  </si>
  <si>
    <t>77 0 03 80110</t>
  </si>
  <si>
    <t>77 0 04 80110</t>
  </si>
  <si>
    <t>77 004 80190</t>
  </si>
  <si>
    <t>77 0 04 80190</t>
  </si>
  <si>
    <t>77 0 04 89999</t>
  </si>
  <si>
    <t xml:space="preserve">77 0 04 89999 </t>
  </si>
  <si>
    <t>44 0 04 89999</t>
  </si>
  <si>
    <t>77 0 70 89120</t>
  </si>
  <si>
    <t>77 0 09 81010</t>
  </si>
  <si>
    <t>44 0 07 89999</t>
  </si>
  <si>
    <t>44 0 03 89999</t>
  </si>
  <si>
    <t>44 0 01 89999</t>
  </si>
  <si>
    <t>44 0 02 89999</t>
  </si>
  <si>
    <t>44 0 05 89999</t>
  </si>
  <si>
    <t>44 0 08 89999</t>
  </si>
  <si>
    <t>44 0 06 89999</t>
  </si>
  <si>
    <t>77 0 10 89999</t>
  </si>
  <si>
    <t>77 0 12 89999</t>
  </si>
  <si>
    <t>77 0 13 89999</t>
  </si>
  <si>
    <t>77 0 14 89999</t>
  </si>
  <si>
    <t>77 0 05 82110</t>
  </si>
  <si>
    <t>77 0 05 82190</t>
  </si>
  <si>
    <t>77 0 05 89999</t>
  </si>
  <si>
    <t>77 0 06 82110</t>
  </si>
  <si>
    <t>77 0 06 82190</t>
  </si>
  <si>
    <t>77 0 07 82110</t>
  </si>
  <si>
    <t>77 0 07 89999</t>
  </si>
  <si>
    <t>77 0 08 89999</t>
  </si>
  <si>
    <t>986 01 03 01 00 10 0000 710</t>
  </si>
  <si>
    <t>986 01 03 01 00 10 0000 810</t>
  </si>
  <si>
    <t>986 01 05 02 01 00 0000 510</t>
  </si>
  <si>
    <t>986 01 05 02 01 10 0000 510</t>
  </si>
  <si>
    <t>986 01 05 02 01 00 0000 610</t>
  </si>
  <si>
    <t>986 01 05 02 01 10 0000 610</t>
  </si>
  <si>
    <t>77 0 07 82190</t>
  </si>
  <si>
    <t xml:space="preserve">Уплата прочих налогов,сборов </t>
  </si>
  <si>
    <t>90 6 03 89999</t>
  </si>
  <si>
    <t>90 6 03 00000</t>
  </si>
  <si>
    <t>Уплата иных платежей</t>
  </si>
  <si>
    <t>853</t>
  </si>
  <si>
    <t xml:space="preserve">77 0 07 82110 </t>
  </si>
  <si>
    <t xml:space="preserve">111 </t>
  </si>
  <si>
    <t>Увеличение стоимости материальных запасов ГСМ</t>
  </si>
  <si>
    <t>Увеличение стоимости материальных запасов прочее</t>
  </si>
  <si>
    <t>Увеличение стоимости материальных запасов дрова</t>
  </si>
  <si>
    <t>Изготовление технической документации на объекты недвижимости</t>
  </si>
  <si>
    <t>77 0 16 00000</t>
  </si>
  <si>
    <t>77 0 16 89999</t>
  </si>
  <si>
    <t>Мероприятия в области коммунального хозяйства</t>
  </si>
  <si>
    <t>77 0 17 89999</t>
  </si>
  <si>
    <t>77 0 17 00000</t>
  </si>
  <si>
    <t xml:space="preserve">Фонд оплаты труда   учреждений </t>
  </si>
  <si>
    <t xml:space="preserve"> Взносы по обязательному социальному страхованию на выплаты по оплате труда работников и иные выплаты работникам  учреждений</t>
  </si>
  <si>
    <t>Иные закупки товаров, работ  и услуг для обеспечения государственных (муниципальных) нужд</t>
  </si>
  <si>
    <t>Исполнение судебных актов Российской Федерации и мировых соглашений по возмещению причиненного вреда</t>
  </si>
  <si>
    <t xml:space="preserve">Фонд оплаты труда    учреждений </t>
  </si>
  <si>
    <t xml:space="preserve"> Взносы по обязательному социальному страхованию на выплаты по оплате труда работников и иные выплаты работникам учреждений</t>
  </si>
  <si>
    <t xml:space="preserve"> Иные выплаты персоналу  учреждений, за исключением фонда оплаты труда</t>
  </si>
  <si>
    <t>Осуществление переданных полномочий  по воинскому учету</t>
  </si>
  <si>
    <t xml:space="preserve">244 </t>
  </si>
  <si>
    <t>Основное мероприятие программы " Повышение классификации</t>
  </si>
  <si>
    <t>Основное мероприятие программы " Обеспечение первичными мерами пожаротушения"</t>
  </si>
  <si>
    <t>Основное мероприятие программы "Информационно-пропагандистское обеспечение профилактики терроризма и экстремизма"</t>
  </si>
  <si>
    <t>Основное мероприятие программы № 1 "Капитальный ремонт дорог общего пользования местного значения"</t>
  </si>
  <si>
    <t>Основное мероприятие программы № 2 "Разработка проектов содержания автомобильных дорог, организации дорожного движения, схем дислокации дорожных знаков и разметки, экспертиза проектов"</t>
  </si>
  <si>
    <t xml:space="preserve">0409 </t>
  </si>
  <si>
    <t>Основное мероприятие программы" Приобретение дорожных знаков"</t>
  </si>
  <si>
    <t>Основное мероприятие программы "Оказание консультативной, информационной и методологической помощи субъектам малого и среднего предпринимательства в организации и ведении бизнеса"</t>
  </si>
  <si>
    <t>Основное мероприятие программы "Модернизация объектов коммунальной инфраструктуры"</t>
  </si>
  <si>
    <t>Основное мероприятие программы " Приобретение аншлагов"</t>
  </si>
  <si>
    <t>МП" Энергосбережение  и повышение энергетической  эффективности на территории Таргизского МО на 2017 год"</t>
  </si>
  <si>
    <t>Закупка товаров работ и услуг для обеспечения государственных (муниципальных ) нужд в области геодезии и картографии вне рамок государственного оборонного заказа</t>
  </si>
  <si>
    <t>МП" Установка дорожных знаков, обустройство пешеходных переходов на территории Таргизского МО на 2017-2019 годов"</t>
  </si>
  <si>
    <t>44 0 098 9999</t>
  </si>
  <si>
    <t>Мероприятия обустройства нерегулируемых пешеходных переходов в границе улично-дорожной сети около образовательных учреждений Таргизского муниципального  образования.</t>
  </si>
  <si>
    <r>
      <t xml:space="preserve"> Закупка товаров, работ и услуг для </t>
    </r>
    <r>
      <rPr>
        <b/>
        <u val="single"/>
        <sz val="20"/>
        <rFont val="Times New Roman"/>
        <family val="1"/>
      </rPr>
      <t xml:space="preserve"> </t>
    </r>
    <r>
      <rPr>
        <b/>
        <sz val="20"/>
        <rFont val="Times New Roman"/>
        <family val="1"/>
      </rPr>
      <t>государственных (муниципальных) нужд</t>
    </r>
  </si>
  <si>
    <t>МП "Профилактика наркомании, токсикомании и алкоголизма на территории Таргизского муниципального образования" на 2017-2019 года"</t>
  </si>
  <si>
    <t>Основное мероприятие программы " Приобретение буклетов"</t>
  </si>
  <si>
    <t>44 0 10 00000</t>
  </si>
  <si>
    <t>44 0 10 80000</t>
  </si>
  <si>
    <t>44 0 10 89999</t>
  </si>
  <si>
    <t>О.С. Николенко</t>
  </si>
  <si>
    <t>Социальная политика</t>
  </si>
  <si>
    <t>Пенсионное обеспечение</t>
  </si>
  <si>
    <t>1000</t>
  </si>
  <si>
    <t>1001</t>
  </si>
  <si>
    <t>Социальные выплаты гражданам, кроме публичных нормативных социальных выплат</t>
  </si>
  <si>
    <t>Пособия,компенсации и иные социальные выплаты гражданам, кроме публичных  нормативных обязательств</t>
  </si>
  <si>
    <t>Пенсии, пособия, выплачиваемые организациями сектора государственного управления</t>
  </si>
  <si>
    <t>321</t>
  </si>
  <si>
    <t>320</t>
  </si>
  <si>
    <t>263</t>
  </si>
  <si>
    <t>77 0  00 00000</t>
  </si>
  <si>
    <t>77 0 09 89999</t>
  </si>
  <si>
    <t>78 0 09 89999</t>
  </si>
  <si>
    <t>79 0 09 89999</t>
  </si>
  <si>
    <t>ПРОЕКТ</t>
  </si>
  <si>
    <t>Бюджетная роспись администрации Таргизского муниципального образования на 2018 и 2020 год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</si>
</sst>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  <numFmt numFmtId="187" formatCode="#,##0.0"/>
    <numFmt numFmtId="188" formatCode="_-* #,##0.0_р_._-;\-* #,##0.0_р_._-;_-* &quot;-&quot;??_р_._-;_-@_-"/>
    <numFmt numFmtId="189" formatCode="0.0000"/>
    <numFmt numFmtId="190" formatCode="#,##0.00_ ;\-#,##0.00\ "/>
    <numFmt numFmtId="191" formatCode="0.00_ ;[Red]\-0.00\ "/>
    <numFmt numFmtId="192" formatCode="0.0"/>
  </numFmts>
  <fonts count="53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i/>
      <sz val="20"/>
      <name val="Times New Roman"/>
      <family val="1"/>
    </font>
    <font>
      <u val="single"/>
      <sz val="20"/>
      <name val="Times New Roman"/>
      <family val="1"/>
    </font>
    <font>
      <b/>
      <u val="single"/>
      <sz val="20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10"/>
      <name val="Times New Roman"/>
      <family val="1"/>
    </font>
    <font>
      <b/>
      <sz val="20"/>
      <color indexed="10"/>
      <name val="Times New Roman"/>
      <family val="1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FF0000"/>
      <name val="Times New Roman"/>
      <family val="1"/>
    </font>
    <font>
      <b/>
      <sz val="20"/>
      <color rgb="FFFF0000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4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188" fontId="3" fillId="0" borderId="10" xfId="63" applyNumberFormat="1" applyFont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88" fontId="4" fillId="0" borderId="10" xfId="63" applyNumberFormat="1" applyFont="1" applyBorder="1" applyAlignment="1">
      <alignment horizontal="right" vertical="center" wrapText="1"/>
    </xf>
    <xf numFmtId="49" fontId="3" fillId="0" borderId="10" xfId="55" applyNumberFormat="1" applyFont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179" fontId="3" fillId="0" borderId="10" xfId="63" applyFont="1" applyFill="1" applyBorder="1" applyAlignment="1">
      <alignment horizontal="right" vertical="top" wrapText="1"/>
    </xf>
    <xf numFmtId="179" fontId="4" fillId="0" borderId="10" xfId="63" applyFont="1" applyFill="1" applyBorder="1" applyAlignment="1">
      <alignment horizontal="right" vertical="top" wrapText="1"/>
    </xf>
    <xf numFmtId="179" fontId="4" fillId="0" borderId="10" xfId="63" applyFont="1" applyFill="1" applyBorder="1" applyAlignment="1">
      <alignment horizontal="right" vertical="center" wrapText="1"/>
    </xf>
    <xf numFmtId="179" fontId="3" fillId="0" borderId="10" xfId="63" applyFont="1" applyBorder="1" applyAlignment="1">
      <alignment/>
    </xf>
    <xf numFmtId="0" fontId="3" fillId="0" borderId="0" xfId="0" applyFont="1" applyAlignment="1">
      <alignment/>
    </xf>
    <xf numFmtId="1" fontId="4" fillId="0" borderId="10" xfId="63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left" vertical="top" wrapText="1" readingOrder="1"/>
    </xf>
    <xf numFmtId="0" fontId="3" fillId="0" borderId="10" xfId="0" applyNumberFormat="1" applyFont="1" applyFill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4" fillId="0" borderId="12" xfId="0" applyFont="1" applyBorder="1" applyAlignment="1">
      <alignment horizontal="left"/>
    </xf>
    <xf numFmtId="0" fontId="3" fillId="0" borderId="12" xfId="0" applyFont="1" applyBorder="1" applyAlignment="1">
      <alignment vertic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/>
    </xf>
    <xf numFmtId="0" fontId="4" fillId="34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4" fontId="4" fillId="0" borderId="10" xfId="0" applyNumberFormat="1" applyFont="1" applyBorder="1" applyAlignment="1">
      <alignment/>
    </xf>
    <xf numFmtId="179" fontId="3" fillId="0" borderId="10" xfId="0" applyNumberFormat="1" applyFont="1" applyBorder="1" applyAlignment="1">
      <alignment/>
    </xf>
    <xf numFmtId="179" fontId="4" fillId="0" borderId="10" xfId="0" applyNumberFormat="1" applyFont="1" applyBorder="1" applyAlignment="1">
      <alignment/>
    </xf>
    <xf numFmtId="179" fontId="4" fillId="0" borderId="10" xfId="63" applyFont="1" applyBorder="1" applyAlignment="1">
      <alignment/>
    </xf>
    <xf numFmtId="0" fontId="4" fillId="0" borderId="0" xfId="0" applyFont="1" applyBorder="1" applyAlignment="1">
      <alignment wrapText="1"/>
    </xf>
    <xf numFmtId="179" fontId="4" fillId="0" borderId="0" xfId="63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35" borderId="0" xfId="0" applyFont="1" applyFill="1" applyAlignment="1">
      <alignment/>
    </xf>
    <xf numFmtId="2" fontId="3" fillId="0" borderId="10" xfId="0" applyNumberFormat="1" applyFont="1" applyBorder="1" applyAlignment="1">
      <alignment horizontal="left" vertical="center" wrapText="1"/>
    </xf>
    <xf numFmtId="1" fontId="3" fillId="0" borderId="10" xfId="63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wrapText="1"/>
    </xf>
    <xf numFmtId="3" fontId="3" fillId="35" borderId="10" xfId="0" applyNumberFormat="1" applyFont="1" applyFill="1" applyBorder="1" applyAlignment="1" applyProtection="1">
      <alignment vertical="top" wrapText="1"/>
      <protection locked="0"/>
    </xf>
    <xf numFmtId="0" fontId="3" fillId="0" borderId="10" xfId="0" applyFont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vertical="top" wrapText="1"/>
      <protection locked="0"/>
    </xf>
    <xf numFmtId="3" fontId="4" fillId="35" borderId="10" xfId="0" applyNumberFormat="1" applyFont="1" applyFill="1" applyBorder="1" applyAlignment="1" applyProtection="1">
      <alignment vertical="top" wrapText="1"/>
      <protection locked="0"/>
    </xf>
    <xf numFmtId="49" fontId="3" fillId="36" borderId="10" xfId="0" applyNumberFormat="1" applyFont="1" applyFill="1" applyBorder="1" applyAlignment="1">
      <alignment horizontal="left" vertical="top" wrapText="1" shrinkToFit="1"/>
    </xf>
    <xf numFmtId="49" fontId="3" fillId="36" borderId="10" xfId="0" applyNumberFormat="1" applyFont="1" applyFill="1" applyBorder="1" applyAlignment="1">
      <alignment horizontal="left" vertical="center" wrapText="1"/>
    </xf>
    <xf numFmtId="49" fontId="3" fillId="37" borderId="10" xfId="0" applyNumberFormat="1" applyFont="1" applyFill="1" applyBorder="1" applyAlignment="1" applyProtection="1">
      <alignment horizontal="left" vertical="center" wrapText="1"/>
      <protection/>
    </xf>
    <xf numFmtId="171" fontId="3" fillId="0" borderId="10" xfId="63" applyNumberFormat="1" applyFont="1" applyFill="1" applyBorder="1" applyAlignment="1">
      <alignment horizontal="right" vertical="top" wrapText="1"/>
    </xf>
    <xf numFmtId="0" fontId="4" fillId="33" borderId="11" xfId="0" applyNumberFormat="1" applyFont="1" applyFill="1" applyBorder="1" applyAlignment="1">
      <alignment horizontal="left" vertical="top" wrapText="1" readingOrder="1"/>
    </xf>
    <xf numFmtId="179" fontId="3" fillId="0" borderId="10" xfId="0" applyNumberFormat="1" applyFont="1" applyBorder="1" applyAlignment="1">
      <alignment/>
    </xf>
    <xf numFmtId="179" fontId="4" fillId="0" borderId="10" xfId="0" applyNumberFormat="1" applyFont="1" applyBorder="1" applyAlignment="1">
      <alignment/>
    </xf>
    <xf numFmtId="179" fontId="3" fillId="0" borderId="10" xfId="63" applyFont="1" applyFill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2" fontId="3" fillId="0" borderId="10" xfId="0" applyNumberFormat="1" applyFont="1" applyFill="1" applyBorder="1" applyAlignment="1">
      <alignment horizontal="left" vertical="top" wrapText="1"/>
    </xf>
    <xf numFmtId="190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right" vertical="top"/>
    </xf>
    <xf numFmtId="179" fontId="49" fillId="0" borderId="10" xfId="63" applyFont="1" applyFill="1" applyBorder="1" applyAlignment="1">
      <alignment horizontal="right" vertical="top" wrapText="1"/>
    </xf>
    <xf numFmtId="0" fontId="49" fillId="0" borderId="0" xfId="0" applyFont="1" applyAlignment="1">
      <alignment/>
    </xf>
    <xf numFmtId="179" fontId="49" fillId="0" borderId="10" xfId="63" applyFont="1" applyFill="1" applyBorder="1" applyAlignment="1">
      <alignment horizontal="right" vertical="center" wrapText="1"/>
    </xf>
    <xf numFmtId="49" fontId="49" fillId="0" borderId="0" xfId="0" applyNumberFormat="1" applyFont="1" applyAlignment="1">
      <alignment/>
    </xf>
    <xf numFmtId="0" fontId="50" fillId="0" borderId="0" xfId="0" applyFont="1" applyAlignment="1">
      <alignment/>
    </xf>
    <xf numFmtId="49" fontId="4" fillId="0" borderId="0" xfId="0" applyNumberFormat="1" applyFont="1" applyAlignment="1">
      <alignment/>
    </xf>
    <xf numFmtId="191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 wrapText="1"/>
    </xf>
    <xf numFmtId="179" fontId="51" fillId="0" borderId="10" xfId="63" applyFont="1" applyFill="1" applyBorder="1" applyAlignment="1">
      <alignment horizontal="right" vertical="top" wrapText="1"/>
    </xf>
    <xf numFmtId="0" fontId="51" fillId="0" borderId="0" xfId="0" applyFont="1" applyAlignment="1">
      <alignment/>
    </xf>
    <xf numFmtId="179" fontId="52" fillId="0" borderId="10" xfId="63" applyFont="1" applyFill="1" applyBorder="1" applyAlignment="1">
      <alignment horizontal="right" vertical="top" wrapText="1"/>
    </xf>
    <xf numFmtId="0" fontId="52" fillId="0" borderId="0" xfId="0" applyFont="1" applyAlignment="1">
      <alignment/>
    </xf>
    <xf numFmtId="179" fontId="52" fillId="0" borderId="10" xfId="63" applyFont="1" applyFill="1" applyBorder="1" applyAlignment="1">
      <alignment horizontal="right" vertical="center" wrapText="1"/>
    </xf>
    <xf numFmtId="179" fontId="4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justify" vertical="center" wrapText="1"/>
    </xf>
    <xf numFmtId="0" fontId="4" fillId="38" borderId="15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horizontal="center" vertical="top" wrapText="1" readingOrder="1"/>
    </xf>
    <xf numFmtId="0" fontId="4" fillId="33" borderId="10" xfId="0" applyNumberFormat="1" applyFont="1" applyFill="1" applyBorder="1" applyAlignment="1">
      <alignment horizontal="center" vertical="top" wrapText="1" readingOrder="1"/>
    </xf>
    <xf numFmtId="0" fontId="3" fillId="33" borderId="16" xfId="0" applyNumberFormat="1" applyFont="1" applyFill="1" applyBorder="1" applyAlignment="1">
      <alignment horizontal="left" vertical="top" wrapText="1" readingOrder="1"/>
    </xf>
    <xf numFmtId="0" fontId="3" fillId="33" borderId="10" xfId="0" applyNumberFormat="1" applyFont="1" applyFill="1" applyBorder="1" applyAlignment="1">
      <alignment horizontal="left" vertical="top" wrapText="1" readingOrder="1"/>
    </xf>
    <xf numFmtId="0" fontId="3" fillId="0" borderId="10" xfId="0" applyNumberFormat="1" applyFont="1" applyFill="1" applyBorder="1" applyAlignment="1">
      <alignment horizontal="left" vertical="center" wrapText="1" readingOrder="1"/>
    </xf>
    <xf numFmtId="49" fontId="8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justify"/>
    </xf>
    <xf numFmtId="0" fontId="3" fillId="0" borderId="10" xfId="0" applyFont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3" fillId="39" borderId="10" xfId="0" applyFont="1" applyFill="1" applyBorder="1" applyAlignment="1">
      <alignment horizontal="left" vertical="center" wrapText="1"/>
    </xf>
    <xf numFmtId="49" fontId="3" fillId="39" borderId="10" xfId="0" applyNumberFormat="1" applyFont="1" applyFill="1" applyBorder="1" applyAlignment="1">
      <alignment horizontal="center" vertical="top" wrapText="1"/>
    </xf>
    <xf numFmtId="179" fontId="3" fillId="39" borderId="10" xfId="63" applyFont="1" applyFill="1" applyBorder="1" applyAlignment="1">
      <alignment horizontal="right" vertical="top" wrapText="1"/>
    </xf>
    <xf numFmtId="0" fontId="3" fillId="39" borderId="0" xfId="0" applyFont="1" applyFill="1" applyAlignment="1">
      <alignment/>
    </xf>
    <xf numFmtId="49" fontId="4" fillId="39" borderId="10" xfId="0" applyNumberFormat="1" applyFont="1" applyFill="1" applyBorder="1" applyAlignment="1">
      <alignment horizontal="left" vertical="top" wrapText="1"/>
    </xf>
    <xf numFmtId="49" fontId="4" fillId="39" borderId="10" xfId="0" applyNumberFormat="1" applyFont="1" applyFill="1" applyBorder="1" applyAlignment="1">
      <alignment horizontal="center" vertical="top" wrapText="1"/>
    </xf>
    <xf numFmtId="0" fontId="4" fillId="39" borderId="0" xfId="0" applyFont="1" applyFill="1" applyAlignment="1">
      <alignment/>
    </xf>
    <xf numFmtId="179" fontId="4" fillId="39" borderId="10" xfId="63" applyFont="1" applyFill="1" applyBorder="1" applyAlignment="1">
      <alignment horizontal="right" vertical="top" wrapText="1"/>
    </xf>
    <xf numFmtId="0" fontId="51" fillId="39" borderId="0" xfId="0" applyFont="1" applyFill="1" applyAlignment="1">
      <alignment/>
    </xf>
    <xf numFmtId="179" fontId="51" fillId="39" borderId="10" xfId="63" applyFont="1" applyFill="1" applyBorder="1" applyAlignment="1">
      <alignment horizontal="right" vertical="top" wrapText="1"/>
    </xf>
    <xf numFmtId="49" fontId="3" fillId="40" borderId="10" xfId="0" applyNumberFormat="1" applyFont="1" applyFill="1" applyBorder="1" applyAlignment="1">
      <alignment horizontal="left" vertical="center" wrapText="1"/>
    </xf>
    <xf numFmtId="49" fontId="3" fillId="40" borderId="10" xfId="0" applyNumberFormat="1" applyFont="1" applyFill="1" applyBorder="1" applyAlignment="1">
      <alignment horizontal="center" vertical="top" wrapText="1"/>
    </xf>
    <xf numFmtId="179" fontId="3" fillId="40" borderId="10" xfId="63" applyFont="1" applyFill="1" applyBorder="1" applyAlignment="1">
      <alignment horizontal="right" vertical="top" wrapText="1"/>
    </xf>
    <xf numFmtId="0" fontId="4" fillId="40" borderId="0" xfId="0" applyFont="1" applyFill="1" applyAlignment="1">
      <alignment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2" fontId="3" fillId="0" borderId="12" xfId="0" applyNumberFormat="1" applyFont="1" applyBorder="1" applyAlignment="1">
      <alignment horizontal="left" wrapText="1"/>
    </xf>
    <xf numFmtId="0" fontId="4" fillId="0" borderId="0" xfId="0" applyFont="1" applyAlignment="1">
      <alignment horizontal="left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 2" xfId="54"/>
    <cellStyle name="Обычный_Лист1_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2"/>
  <sheetViews>
    <sheetView tabSelected="1" view="pageBreakPreview" zoomScale="60" workbookViewId="0" topLeftCell="A1">
      <selection activeCell="F9" sqref="F9"/>
    </sheetView>
  </sheetViews>
  <sheetFormatPr defaultColWidth="8.8515625" defaultRowHeight="12.75"/>
  <cols>
    <col min="1" max="1" width="8.8515625" style="3" customWidth="1"/>
    <col min="2" max="2" width="80.57421875" style="3" customWidth="1"/>
    <col min="3" max="3" width="17.57421875" style="3" customWidth="1"/>
    <col min="4" max="4" width="16.57421875" style="3" customWidth="1"/>
    <col min="5" max="5" width="28.57421875" style="3" customWidth="1"/>
    <col min="6" max="6" width="19.57421875" style="3" customWidth="1"/>
    <col min="7" max="7" width="23.00390625" style="3" customWidth="1"/>
    <col min="8" max="8" width="31.7109375" style="31" hidden="1" customWidth="1"/>
    <col min="9" max="12" width="8.8515625" style="3" hidden="1" customWidth="1"/>
    <col min="13" max="13" width="27.8515625" style="3" hidden="1" customWidth="1"/>
    <col min="14" max="14" width="35.7109375" style="3" customWidth="1"/>
    <col min="15" max="18" width="8.8515625" style="3" hidden="1" customWidth="1"/>
    <col min="19" max="19" width="35.7109375" style="3" hidden="1" customWidth="1"/>
    <col min="20" max="20" width="35.7109375" style="3" customWidth="1"/>
    <col min="21" max="21" width="14.00390625" style="3" bestFit="1" customWidth="1"/>
    <col min="22" max="16384" width="8.8515625" style="3" customWidth="1"/>
  </cols>
  <sheetData>
    <row r="1" ht="26.25">
      <c r="T1" s="3" t="s">
        <v>321</v>
      </c>
    </row>
    <row r="2" ht="26.25">
      <c r="G2" s="3" t="s">
        <v>158</v>
      </c>
    </row>
    <row r="3" spans="6:8" ht="26.25">
      <c r="F3" s="3" t="s">
        <v>157</v>
      </c>
      <c r="G3" s="32"/>
      <c r="H3" s="3"/>
    </row>
    <row r="4" spans="7:14" ht="26.25">
      <c r="G4" s="3" t="s">
        <v>187</v>
      </c>
      <c r="H4" s="31" t="s">
        <v>101</v>
      </c>
      <c r="N4" s="3" t="s">
        <v>101</v>
      </c>
    </row>
    <row r="5" spans="6:14" ht="26.25">
      <c r="F5" s="125"/>
      <c r="G5" s="125"/>
      <c r="H5" s="125"/>
      <c r="I5" s="125"/>
      <c r="J5" s="125"/>
      <c r="K5" s="125"/>
      <c r="L5" s="125"/>
      <c r="M5" s="125"/>
      <c r="N5" s="125"/>
    </row>
    <row r="6" ht="26.25">
      <c r="H6" s="33"/>
    </row>
    <row r="7" spans="1:14" ht="26.25" customHeight="1">
      <c r="A7" s="126" t="s">
        <v>322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</row>
    <row r="8" spans="2:7" ht="15" customHeight="1">
      <c r="B8" s="34"/>
      <c r="C8" s="34"/>
      <c r="D8" s="34"/>
      <c r="E8" s="34"/>
      <c r="F8" s="34"/>
      <c r="G8" s="34"/>
    </row>
    <row r="9" spans="1:7" s="37" customFormat="1" ht="60" customHeight="1" thickBot="1">
      <c r="A9" s="127" t="s">
        <v>160</v>
      </c>
      <c r="B9" s="127"/>
      <c r="C9" s="35"/>
      <c r="D9" s="36"/>
      <c r="E9" s="36"/>
      <c r="F9" s="36"/>
      <c r="G9" s="36"/>
    </row>
    <row r="10" spans="1:8" ht="27" customHeight="1">
      <c r="A10" s="128" t="s">
        <v>171</v>
      </c>
      <c r="B10" s="128"/>
      <c r="C10" s="38"/>
      <c r="D10" s="31"/>
      <c r="E10" s="31"/>
      <c r="F10" s="31"/>
      <c r="G10" s="31"/>
      <c r="H10" s="33"/>
    </row>
    <row r="11" spans="1:20" ht="26.25" customHeight="1">
      <c r="A11" s="129" t="s">
        <v>0</v>
      </c>
      <c r="B11" s="130" t="s">
        <v>9</v>
      </c>
      <c r="C11" s="130" t="s">
        <v>7</v>
      </c>
      <c r="D11" s="130"/>
      <c r="E11" s="130"/>
      <c r="F11" s="130"/>
      <c r="G11" s="130"/>
      <c r="H11" s="131" t="s">
        <v>135</v>
      </c>
      <c r="N11" s="58">
        <v>2019</v>
      </c>
      <c r="S11" s="58">
        <v>2017</v>
      </c>
      <c r="T11" s="58">
        <v>2020</v>
      </c>
    </row>
    <row r="12" spans="1:20" ht="26.25">
      <c r="A12" s="129"/>
      <c r="B12" s="130"/>
      <c r="C12" s="17" t="s">
        <v>122</v>
      </c>
      <c r="D12" s="16" t="s">
        <v>121</v>
      </c>
      <c r="E12" s="17" t="s">
        <v>123</v>
      </c>
      <c r="F12" s="17" t="s">
        <v>124</v>
      </c>
      <c r="G12" s="17" t="s">
        <v>10</v>
      </c>
      <c r="H12" s="132"/>
      <c r="N12" s="11"/>
      <c r="S12" s="11"/>
      <c r="T12" s="11"/>
    </row>
    <row r="13" spans="1:20" ht="26.25">
      <c r="A13" s="39">
        <v>1</v>
      </c>
      <c r="B13" s="40" t="s">
        <v>1</v>
      </c>
      <c r="C13" s="41" t="s">
        <v>2</v>
      </c>
      <c r="D13" s="41" t="s">
        <v>3</v>
      </c>
      <c r="E13" s="41" t="s">
        <v>6</v>
      </c>
      <c r="F13" s="41" t="s">
        <v>4</v>
      </c>
      <c r="G13" s="41" t="s">
        <v>5</v>
      </c>
      <c r="H13" s="42" t="s">
        <v>8</v>
      </c>
      <c r="N13" s="58">
        <v>8</v>
      </c>
      <c r="S13" s="58">
        <v>8</v>
      </c>
      <c r="T13" s="58">
        <v>8</v>
      </c>
    </row>
    <row r="14" spans="1:20" ht="26.25" customHeight="1">
      <c r="A14" s="5" t="s">
        <v>12</v>
      </c>
      <c r="B14" s="7" t="s">
        <v>14</v>
      </c>
      <c r="C14" s="8" t="s">
        <v>11</v>
      </c>
      <c r="D14" s="8" t="s">
        <v>13</v>
      </c>
      <c r="E14" s="8" t="s">
        <v>11</v>
      </c>
      <c r="F14" s="8" t="s">
        <v>11</v>
      </c>
      <c r="G14" s="8" t="s">
        <v>11</v>
      </c>
      <c r="H14" s="23" t="e">
        <f>H15+H27+H68+H75+H81</f>
        <v>#REF!</v>
      </c>
      <c r="N14" s="23">
        <f>N15+N27+N68+N75+N81</f>
        <v>3493137</v>
      </c>
      <c r="S14" s="23">
        <v>4188124.24</v>
      </c>
      <c r="T14" s="23">
        <f>T15+T27+T68+T75+T81</f>
        <v>3577010</v>
      </c>
    </row>
    <row r="15" spans="1:20" ht="102">
      <c r="A15" s="85">
        <f>A14+1</f>
        <v>2</v>
      </c>
      <c r="B15" s="7" t="s">
        <v>16</v>
      </c>
      <c r="C15" s="8" t="s">
        <v>11</v>
      </c>
      <c r="D15" s="8" t="s">
        <v>15</v>
      </c>
      <c r="E15" s="8" t="s">
        <v>11</v>
      </c>
      <c r="F15" s="8" t="s">
        <v>11</v>
      </c>
      <c r="G15" s="8" t="s">
        <v>11</v>
      </c>
      <c r="H15" s="23">
        <f>H16</f>
        <v>972000</v>
      </c>
      <c r="N15" s="23">
        <f>N16</f>
        <v>706000</v>
      </c>
      <c r="S15" s="23">
        <v>547600</v>
      </c>
      <c r="T15" s="23">
        <f>T16</f>
        <v>701000</v>
      </c>
    </row>
    <row r="16" spans="1:20" s="22" customFormat="1" ht="26.25">
      <c r="A16" s="85">
        <f aca="true" t="shared" si="0" ref="A16:A79">A15+1</f>
        <v>3</v>
      </c>
      <c r="B16" s="21" t="s">
        <v>140</v>
      </c>
      <c r="C16" s="8" t="s">
        <v>11</v>
      </c>
      <c r="D16" s="8" t="s">
        <v>15</v>
      </c>
      <c r="E16" s="8" t="s">
        <v>173</v>
      </c>
      <c r="F16" s="8" t="s">
        <v>11</v>
      </c>
      <c r="G16" s="8" t="s">
        <v>11</v>
      </c>
      <c r="H16" s="23">
        <f>H17</f>
        <v>972000</v>
      </c>
      <c r="N16" s="23">
        <f>N17</f>
        <v>706000</v>
      </c>
      <c r="S16" s="23">
        <v>547600</v>
      </c>
      <c r="T16" s="23">
        <f>T17</f>
        <v>701000</v>
      </c>
    </row>
    <row r="17" spans="1:20" ht="26.25">
      <c r="A17" s="85">
        <f t="shared" si="0"/>
        <v>4</v>
      </c>
      <c r="B17" s="7" t="s">
        <v>17</v>
      </c>
      <c r="C17" s="8" t="s">
        <v>11</v>
      </c>
      <c r="D17" s="8" t="s">
        <v>15</v>
      </c>
      <c r="E17" s="8" t="s">
        <v>174</v>
      </c>
      <c r="F17" s="8" t="s">
        <v>11</v>
      </c>
      <c r="G17" s="8" t="s">
        <v>11</v>
      </c>
      <c r="H17" s="23">
        <f>H19</f>
        <v>972000</v>
      </c>
      <c r="N17" s="23">
        <f>N19</f>
        <v>706000</v>
      </c>
      <c r="S17" s="23">
        <v>547600</v>
      </c>
      <c r="T17" s="23">
        <f>T19</f>
        <v>701000</v>
      </c>
    </row>
    <row r="18" spans="1:20" ht="76.5">
      <c r="A18" s="85">
        <f t="shared" si="0"/>
        <v>5</v>
      </c>
      <c r="B18" s="66" t="s">
        <v>214</v>
      </c>
      <c r="C18" s="8"/>
      <c r="D18" s="8" t="s">
        <v>15</v>
      </c>
      <c r="E18" s="8" t="s">
        <v>225</v>
      </c>
      <c r="F18" s="8"/>
      <c r="G18" s="8"/>
      <c r="H18" s="23"/>
      <c r="N18" s="23">
        <f>N19</f>
        <v>706000</v>
      </c>
      <c r="S18" s="23">
        <v>547600</v>
      </c>
      <c r="T18" s="23">
        <f>T19</f>
        <v>701000</v>
      </c>
    </row>
    <row r="19" spans="1:20" ht="153">
      <c r="A19" s="85">
        <f t="shared" si="0"/>
        <v>6</v>
      </c>
      <c r="B19" s="1" t="s">
        <v>136</v>
      </c>
      <c r="C19" s="8" t="s">
        <v>11</v>
      </c>
      <c r="D19" s="8" t="s">
        <v>15</v>
      </c>
      <c r="E19" s="8" t="s">
        <v>225</v>
      </c>
      <c r="F19" s="8" t="s">
        <v>45</v>
      </c>
      <c r="G19" s="8" t="s">
        <v>11</v>
      </c>
      <c r="H19" s="23">
        <f>H20</f>
        <v>972000</v>
      </c>
      <c r="N19" s="23">
        <f>N20</f>
        <v>706000</v>
      </c>
      <c r="S19" s="23">
        <v>547600</v>
      </c>
      <c r="T19" s="23">
        <f>T20</f>
        <v>701000</v>
      </c>
    </row>
    <row r="20" spans="1:20" ht="76.5">
      <c r="A20" s="85">
        <f t="shared" si="0"/>
        <v>7</v>
      </c>
      <c r="B20" s="1" t="s">
        <v>142</v>
      </c>
      <c r="C20" s="8"/>
      <c r="D20" s="8" t="s">
        <v>15</v>
      </c>
      <c r="E20" s="8" t="s">
        <v>225</v>
      </c>
      <c r="F20" s="8" t="s">
        <v>51</v>
      </c>
      <c r="G20" s="8"/>
      <c r="H20" s="23">
        <f>H21</f>
        <v>972000</v>
      </c>
      <c r="N20" s="23">
        <f>N21+N23+N25</f>
        <v>706000</v>
      </c>
      <c r="S20" s="23">
        <v>547600</v>
      </c>
      <c r="T20" s="23">
        <f>T21+T23+T25</f>
        <v>701000</v>
      </c>
    </row>
    <row r="21" spans="1:20" ht="114" customHeight="1">
      <c r="A21" s="85">
        <f t="shared" si="0"/>
        <v>8</v>
      </c>
      <c r="B21" s="88" t="s">
        <v>172</v>
      </c>
      <c r="C21" s="5" t="s">
        <v>69</v>
      </c>
      <c r="D21" s="5" t="s">
        <v>15</v>
      </c>
      <c r="E21" s="5" t="s">
        <v>225</v>
      </c>
      <c r="F21" s="5" t="s">
        <v>52</v>
      </c>
      <c r="G21" s="5"/>
      <c r="H21" s="24">
        <f>H22+H26+H23</f>
        <v>972000</v>
      </c>
      <c r="N21" s="24">
        <f>N22</f>
        <v>500000</v>
      </c>
      <c r="S21" s="24">
        <v>434800</v>
      </c>
      <c r="T21" s="24">
        <f>T22</f>
        <v>500000</v>
      </c>
    </row>
    <row r="22" spans="1:20" s="78" customFormat="1" ht="26.25">
      <c r="A22" s="85">
        <f t="shared" si="0"/>
        <v>9</v>
      </c>
      <c r="B22" s="2" t="s">
        <v>20</v>
      </c>
      <c r="C22" s="5" t="s">
        <v>69</v>
      </c>
      <c r="D22" s="5" t="s">
        <v>15</v>
      </c>
      <c r="E22" s="5" t="s">
        <v>225</v>
      </c>
      <c r="F22" s="5" t="s">
        <v>52</v>
      </c>
      <c r="G22" s="5" t="s">
        <v>19</v>
      </c>
      <c r="H22" s="24">
        <v>746000</v>
      </c>
      <c r="I22" s="3"/>
      <c r="J22" s="3"/>
      <c r="K22" s="3"/>
      <c r="L22" s="3"/>
      <c r="M22" s="3"/>
      <c r="N22" s="24">
        <v>500000</v>
      </c>
      <c r="S22" s="77">
        <v>434800</v>
      </c>
      <c r="T22" s="24">
        <v>500000</v>
      </c>
    </row>
    <row r="23" spans="1:20" ht="78.75">
      <c r="A23" s="85">
        <f t="shared" si="0"/>
        <v>10</v>
      </c>
      <c r="B23" s="88" t="s">
        <v>175</v>
      </c>
      <c r="C23" s="5" t="s">
        <v>69</v>
      </c>
      <c r="D23" s="5" t="s">
        <v>15</v>
      </c>
      <c r="E23" s="5" t="s">
        <v>225</v>
      </c>
      <c r="F23" s="5" t="s">
        <v>53</v>
      </c>
      <c r="G23" s="5"/>
      <c r="H23" s="24">
        <v>1000</v>
      </c>
      <c r="N23" s="24">
        <f>N24</f>
        <v>1000</v>
      </c>
      <c r="S23" s="24">
        <v>2000</v>
      </c>
      <c r="T23" s="24">
        <f>T24</f>
        <v>1000</v>
      </c>
    </row>
    <row r="24" spans="1:20" s="78" customFormat="1" ht="26.25">
      <c r="A24" s="85">
        <f t="shared" si="0"/>
        <v>11</v>
      </c>
      <c r="B24" s="88" t="s">
        <v>22</v>
      </c>
      <c r="C24" s="5" t="s">
        <v>69</v>
      </c>
      <c r="D24" s="5" t="s">
        <v>15</v>
      </c>
      <c r="E24" s="5" t="s">
        <v>225</v>
      </c>
      <c r="F24" s="5" t="s">
        <v>53</v>
      </c>
      <c r="G24" s="5" t="s">
        <v>21</v>
      </c>
      <c r="H24" s="24"/>
      <c r="I24" s="3"/>
      <c r="J24" s="3"/>
      <c r="K24" s="3"/>
      <c r="L24" s="3"/>
      <c r="M24" s="3"/>
      <c r="N24" s="24">
        <v>1000</v>
      </c>
      <c r="O24" s="3"/>
      <c r="P24" s="3"/>
      <c r="Q24" s="3"/>
      <c r="R24" s="3"/>
      <c r="S24" s="24">
        <v>2000</v>
      </c>
      <c r="T24" s="24">
        <v>1000</v>
      </c>
    </row>
    <row r="25" spans="1:20" ht="105">
      <c r="A25" s="85">
        <f t="shared" si="0"/>
        <v>12</v>
      </c>
      <c r="B25" s="88" t="s">
        <v>176</v>
      </c>
      <c r="C25" s="5" t="s">
        <v>69</v>
      </c>
      <c r="D25" s="5" t="s">
        <v>15</v>
      </c>
      <c r="E25" s="5" t="s">
        <v>225</v>
      </c>
      <c r="F25" s="5" t="s">
        <v>54</v>
      </c>
      <c r="G25" s="5"/>
      <c r="H25" s="24"/>
      <c r="N25" s="24">
        <v>205000</v>
      </c>
      <c r="S25" s="24">
        <v>110800</v>
      </c>
      <c r="T25" s="24">
        <v>200000</v>
      </c>
    </row>
    <row r="26" spans="1:20" s="78" customFormat="1" ht="26.25">
      <c r="A26" s="85">
        <f t="shared" si="0"/>
        <v>13</v>
      </c>
      <c r="B26" s="4" t="s">
        <v>24</v>
      </c>
      <c r="C26" s="5" t="s">
        <v>69</v>
      </c>
      <c r="D26" s="5" t="s">
        <v>15</v>
      </c>
      <c r="E26" s="5" t="s">
        <v>225</v>
      </c>
      <c r="F26" s="5" t="s">
        <v>54</v>
      </c>
      <c r="G26" s="5" t="s">
        <v>23</v>
      </c>
      <c r="H26" s="24">
        <v>225000</v>
      </c>
      <c r="I26" s="3"/>
      <c r="J26" s="3"/>
      <c r="K26" s="3"/>
      <c r="L26" s="3"/>
      <c r="M26" s="3"/>
      <c r="N26" s="24">
        <v>221828</v>
      </c>
      <c r="S26" s="77">
        <v>110800</v>
      </c>
      <c r="T26" s="24">
        <v>221828</v>
      </c>
    </row>
    <row r="27" spans="1:20" ht="127.5" customHeight="1">
      <c r="A27" s="85">
        <f t="shared" si="0"/>
        <v>14</v>
      </c>
      <c r="B27" s="7" t="s">
        <v>26</v>
      </c>
      <c r="C27" s="8" t="s">
        <v>11</v>
      </c>
      <c r="D27" s="8" t="s">
        <v>25</v>
      </c>
      <c r="E27" s="8" t="s">
        <v>11</v>
      </c>
      <c r="F27" s="8" t="s">
        <v>11</v>
      </c>
      <c r="G27" s="8" t="s">
        <v>11</v>
      </c>
      <c r="H27" s="23" t="e">
        <f>H28</f>
        <v>#REF!</v>
      </c>
      <c r="N27" s="23">
        <f>N28+N61</f>
        <v>2133108.96</v>
      </c>
      <c r="S27" s="23">
        <v>3202531.38</v>
      </c>
      <c r="T27" s="23">
        <f>T28+T61</f>
        <v>2221981.96</v>
      </c>
    </row>
    <row r="28" spans="1:20" s="43" customFormat="1" ht="26.25">
      <c r="A28" s="85">
        <f t="shared" si="0"/>
        <v>15</v>
      </c>
      <c r="B28" s="21" t="s">
        <v>140</v>
      </c>
      <c r="C28" s="8"/>
      <c r="D28" s="8" t="s">
        <v>25</v>
      </c>
      <c r="E28" s="8" t="s">
        <v>173</v>
      </c>
      <c r="F28" s="8"/>
      <c r="G28" s="8"/>
      <c r="H28" s="23" t="e">
        <f>H29</f>
        <v>#REF!</v>
      </c>
      <c r="N28" s="23">
        <f>N29</f>
        <v>2101108.96</v>
      </c>
      <c r="O28" s="55"/>
      <c r="P28" s="55"/>
      <c r="Q28" s="55"/>
      <c r="S28" s="23">
        <v>3170531.38</v>
      </c>
      <c r="T28" s="23">
        <f>T29</f>
        <v>2189981.96</v>
      </c>
    </row>
    <row r="29" spans="1:20" ht="26.25">
      <c r="A29" s="85">
        <f t="shared" si="0"/>
        <v>16</v>
      </c>
      <c r="B29" s="7" t="s">
        <v>27</v>
      </c>
      <c r="C29" s="8"/>
      <c r="D29" s="8" t="s">
        <v>25</v>
      </c>
      <c r="E29" s="8" t="s">
        <v>177</v>
      </c>
      <c r="F29" s="8"/>
      <c r="G29" s="8"/>
      <c r="H29" s="23" t="e">
        <f>H31+H40+H56+H53</f>
        <v>#REF!</v>
      </c>
      <c r="N29" s="23">
        <f>N31+N40+N51</f>
        <v>2101108.96</v>
      </c>
      <c r="S29" s="23">
        <v>3170531.38</v>
      </c>
      <c r="T29" s="23">
        <f>T31+T40+T51</f>
        <v>2189981.96</v>
      </c>
    </row>
    <row r="30" spans="1:20" ht="76.5">
      <c r="A30" s="85">
        <f t="shared" si="0"/>
        <v>17</v>
      </c>
      <c r="B30" s="65" t="s">
        <v>214</v>
      </c>
      <c r="C30" s="8"/>
      <c r="D30" s="8" t="s">
        <v>25</v>
      </c>
      <c r="E30" s="8" t="s">
        <v>226</v>
      </c>
      <c r="F30" s="8"/>
      <c r="G30" s="8"/>
      <c r="H30" s="23"/>
      <c r="N30" s="23">
        <f>N31</f>
        <v>1656871.96</v>
      </c>
      <c r="S30" s="23">
        <v>2659294.38</v>
      </c>
      <c r="T30" s="23">
        <f>T31</f>
        <v>1745744.96</v>
      </c>
    </row>
    <row r="31" spans="1:20" ht="153">
      <c r="A31" s="85">
        <f t="shared" si="0"/>
        <v>18</v>
      </c>
      <c r="B31" s="1" t="s">
        <v>136</v>
      </c>
      <c r="C31" s="8"/>
      <c r="D31" s="8" t="s">
        <v>25</v>
      </c>
      <c r="E31" s="8" t="s">
        <v>226</v>
      </c>
      <c r="F31" s="8" t="s">
        <v>45</v>
      </c>
      <c r="G31" s="8"/>
      <c r="H31" s="23" t="e">
        <f>H32</f>
        <v>#REF!</v>
      </c>
      <c r="N31" s="23">
        <f>N32</f>
        <v>1656871.96</v>
      </c>
      <c r="S31" s="23">
        <v>2659294.38</v>
      </c>
      <c r="T31" s="23">
        <f>T32</f>
        <v>1745744.96</v>
      </c>
    </row>
    <row r="32" spans="1:20" ht="76.5">
      <c r="A32" s="85">
        <f t="shared" si="0"/>
        <v>19</v>
      </c>
      <c r="B32" s="1" t="s">
        <v>137</v>
      </c>
      <c r="C32" s="8" t="s">
        <v>11</v>
      </c>
      <c r="D32" s="8" t="s">
        <v>25</v>
      </c>
      <c r="E32" s="8" t="s">
        <v>226</v>
      </c>
      <c r="F32" s="8" t="s">
        <v>51</v>
      </c>
      <c r="G32" s="8" t="s">
        <v>11</v>
      </c>
      <c r="H32" s="23" t="e">
        <f>H33+#REF!</f>
        <v>#REF!</v>
      </c>
      <c r="N32" s="23">
        <f>N33+N37+N35</f>
        <v>1656871.96</v>
      </c>
      <c r="S32" s="23">
        <v>2659294.38</v>
      </c>
      <c r="T32" s="23">
        <f>T33+T37+T35</f>
        <v>1745744.96</v>
      </c>
    </row>
    <row r="33" spans="1:20" ht="52.5">
      <c r="A33" s="85">
        <f t="shared" si="0"/>
        <v>20</v>
      </c>
      <c r="B33" s="88" t="s">
        <v>172</v>
      </c>
      <c r="C33" s="8" t="s">
        <v>11</v>
      </c>
      <c r="D33" s="8" t="s">
        <v>25</v>
      </c>
      <c r="E33" s="5" t="s">
        <v>226</v>
      </c>
      <c r="F33" s="8" t="s">
        <v>52</v>
      </c>
      <c r="G33" s="8" t="s">
        <v>11</v>
      </c>
      <c r="H33" s="23">
        <f>H34+H38</f>
        <v>3642068.83</v>
      </c>
      <c r="N33" s="23">
        <f>N34</f>
        <v>1137871.96</v>
      </c>
      <c r="S33" s="23">
        <v>2119385.38</v>
      </c>
      <c r="T33" s="23">
        <f>T34</f>
        <v>1226744.96</v>
      </c>
    </row>
    <row r="34" spans="1:20" s="78" customFormat="1" ht="26.25">
      <c r="A34" s="85">
        <f t="shared" si="0"/>
        <v>21</v>
      </c>
      <c r="B34" s="4" t="s">
        <v>20</v>
      </c>
      <c r="C34" s="5" t="s">
        <v>69</v>
      </c>
      <c r="D34" s="5" t="s">
        <v>25</v>
      </c>
      <c r="E34" s="8" t="s">
        <v>226</v>
      </c>
      <c r="F34" s="5" t="s">
        <v>52</v>
      </c>
      <c r="G34" s="5" t="s">
        <v>19</v>
      </c>
      <c r="H34" s="24">
        <v>2803068.83</v>
      </c>
      <c r="I34" s="3"/>
      <c r="J34" s="3"/>
      <c r="K34" s="3"/>
      <c r="L34" s="3"/>
      <c r="M34" s="3"/>
      <c r="N34" s="24">
        <v>1137871.96</v>
      </c>
      <c r="S34" s="77">
        <v>2119385.38</v>
      </c>
      <c r="T34" s="24">
        <v>1226744.96</v>
      </c>
    </row>
    <row r="35" spans="1:20" ht="102">
      <c r="A35" s="85">
        <f t="shared" si="0"/>
        <v>22</v>
      </c>
      <c r="B35" s="7" t="s">
        <v>138</v>
      </c>
      <c r="C35" s="8"/>
      <c r="D35" s="8" t="s">
        <v>25</v>
      </c>
      <c r="E35" s="8" t="s">
        <v>226</v>
      </c>
      <c r="F35" s="19" t="s">
        <v>53</v>
      </c>
      <c r="G35" s="8"/>
      <c r="H35" s="23">
        <f>H36</f>
        <v>5000</v>
      </c>
      <c r="N35" s="23">
        <f>N36</f>
        <v>4000</v>
      </c>
      <c r="S35" s="23">
        <v>6000</v>
      </c>
      <c r="T35" s="23">
        <f>T36</f>
        <v>4000</v>
      </c>
    </row>
    <row r="36" spans="1:20" s="78" customFormat="1" ht="26.25">
      <c r="A36" s="85">
        <f t="shared" si="0"/>
        <v>23</v>
      </c>
      <c r="B36" s="4" t="s">
        <v>22</v>
      </c>
      <c r="C36" s="5" t="s">
        <v>69</v>
      </c>
      <c r="D36" s="5" t="s">
        <v>25</v>
      </c>
      <c r="E36" s="5" t="s">
        <v>226</v>
      </c>
      <c r="F36" s="5" t="s">
        <v>53</v>
      </c>
      <c r="G36" s="5" t="s">
        <v>21</v>
      </c>
      <c r="H36" s="24">
        <v>5000</v>
      </c>
      <c r="I36" s="3"/>
      <c r="J36" s="3"/>
      <c r="K36" s="3"/>
      <c r="L36" s="3"/>
      <c r="M36" s="3"/>
      <c r="N36" s="24">
        <v>4000</v>
      </c>
      <c r="O36" s="3"/>
      <c r="P36" s="3"/>
      <c r="Q36" s="3"/>
      <c r="R36" s="3"/>
      <c r="S36" s="24">
        <v>6000</v>
      </c>
      <c r="T36" s="24">
        <v>4000</v>
      </c>
    </row>
    <row r="37" spans="1:20" ht="105">
      <c r="A37" s="85">
        <f t="shared" si="0"/>
        <v>24</v>
      </c>
      <c r="B37" s="88" t="s">
        <v>176</v>
      </c>
      <c r="C37" s="5" t="s">
        <v>69</v>
      </c>
      <c r="D37" s="5" t="s">
        <v>25</v>
      </c>
      <c r="E37" s="5" t="s">
        <v>226</v>
      </c>
      <c r="F37" s="5" t="s">
        <v>54</v>
      </c>
      <c r="G37" s="5"/>
      <c r="H37" s="24"/>
      <c r="N37" s="24">
        <f>N38</f>
        <v>515000</v>
      </c>
      <c r="S37" s="24">
        <v>533909</v>
      </c>
      <c r="T37" s="24">
        <f>T38</f>
        <v>515000</v>
      </c>
    </row>
    <row r="38" spans="1:20" s="78" customFormat="1" ht="26.25">
      <c r="A38" s="85">
        <f t="shared" si="0"/>
        <v>25</v>
      </c>
      <c r="B38" s="4" t="s">
        <v>24</v>
      </c>
      <c r="C38" s="5" t="s">
        <v>69</v>
      </c>
      <c r="D38" s="5" t="s">
        <v>25</v>
      </c>
      <c r="E38" s="5" t="s">
        <v>226</v>
      </c>
      <c r="F38" s="5" t="s">
        <v>54</v>
      </c>
      <c r="G38" s="5" t="s">
        <v>23</v>
      </c>
      <c r="H38" s="24">
        <v>839000</v>
      </c>
      <c r="I38" s="3"/>
      <c r="J38" s="3"/>
      <c r="K38" s="3"/>
      <c r="L38" s="3"/>
      <c r="M38" s="3"/>
      <c r="N38" s="24">
        <v>515000</v>
      </c>
      <c r="S38" s="77">
        <v>533909</v>
      </c>
      <c r="T38" s="24">
        <v>515000</v>
      </c>
    </row>
    <row r="39" spans="1:20" ht="51">
      <c r="A39" s="85">
        <f t="shared" si="0"/>
        <v>26</v>
      </c>
      <c r="B39" s="1" t="s">
        <v>215</v>
      </c>
      <c r="C39" s="8"/>
      <c r="D39" s="8" t="s">
        <v>25</v>
      </c>
      <c r="E39" s="8" t="s">
        <v>227</v>
      </c>
      <c r="F39" s="8"/>
      <c r="G39" s="8"/>
      <c r="H39" s="23"/>
      <c r="I39" s="27"/>
      <c r="J39" s="27"/>
      <c r="K39" s="27"/>
      <c r="L39" s="27"/>
      <c r="M39" s="27"/>
      <c r="N39" s="23">
        <f>N40+N51</f>
        <v>444237</v>
      </c>
      <c r="S39" s="23">
        <v>511237</v>
      </c>
      <c r="T39" s="23">
        <f>T40+T51</f>
        <v>444237</v>
      </c>
    </row>
    <row r="40" spans="1:20" ht="51">
      <c r="A40" s="85">
        <f t="shared" si="0"/>
        <v>27</v>
      </c>
      <c r="B40" s="95" t="s">
        <v>300</v>
      </c>
      <c r="C40" s="8"/>
      <c r="D40" s="8" t="s">
        <v>25</v>
      </c>
      <c r="E40" s="8" t="s">
        <v>228</v>
      </c>
      <c r="F40" s="19" t="s">
        <v>112</v>
      </c>
      <c r="G40" s="5"/>
      <c r="H40" s="23" t="e">
        <f>#REF!</f>
        <v>#REF!</v>
      </c>
      <c r="N40" s="23">
        <f>N41</f>
        <v>404237</v>
      </c>
      <c r="S40" s="23">
        <v>471237</v>
      </c>
      <c r="T40" s="23">
        <f>T41</f>
        <v>404237</v>
      </c>
    </row>
    <row r="41" spans="1:20" ht="76.5">
      <c r="A41" s="85">
        <f t="shared" si="0"/>
        <v>28</v>
      </c>
      <c r="B41" s="95" t="s">
        <v>278</v>
      </c>
      <c r="C41" s="8"/>
      <c r="D41" s="8" t="s">
        <v>25</v>
      </c>
      <c r="E41" s="8" t="s">
        <v>228</v>
      </c>
      <c r="F41" s="19" t="s">
        <v>61</v>
      </c>
      <c r="G41" s="5"/>
      <c r="H41" s="23"/>
      <c r="N41" s="23">
        <f>N42</f>
        <v>404237</v>
      </c>
      <c r="S41" s="23">
        <v>471237</v>
      </c>
      <c r="T41" s="23">
        <f>T42</f>
        <v>404237</v>
      </c>
    </row>
    <row r="42" spans="1:20" ht="76.5">
      <c r="A42" s="85">
        <f t="shared" si="0"/>
        <v>29</v>
      </c>
      <c r="B42" s="1" t="s">
        <v>189</v>
      </c>
      <c r="C42" s="8"/>
      <c r="D42" s="8" t="s">
        <v>25</v>
      </c>
      <c r="E42" s="8" t="s">
        <v>228</v>
      </c>
      <c r="F42" s="8" t="s">
        <v>62</v>
      </c>
      <c r="G42" s="5"/>
      <c r="H42" s="23" t="e">
        <f>H43+#REF!+H44+H45+H46+H47+H48+H49+H50+#REF!</f>
        <v>#REF!</v>
      </c>
      <c r="N42" s="23">
        <f>N43+N44+N45+N46+N47+N48+N49+N50</f>
        <v>404237</v>
      </c>
      <c r="S42" s="23">
        <v>471237</v>
      </c>
      <c r="T42" s="23">
        <f>T43+T44+T45+T46+T47+T48+T49+T50</f>
        <v>404237</v>
      </c>
    </row>
    <row r="43" spans="1:20" s="78" customFormat="1" ht="26.25">
      <c r="A43" s="85">
        <f t="shared" si="0"/>
        <v>30</v>
      </c>
      <c r="B43" s="4" t="s">
        <v>29</v>
      </c>
      <c r="C43" s="5" t="s">
        <v>69</v>
      </c>
      <c r="D43" s="5" t="s">
        <v>25</v>
      </c>
      <c r="E43" s="5" t="s">
        <v>228</v>
      </c>
      <c r="F43" s="5" t="s">
        <v>62</v>
      </c>
      <c r="G43" s="5" t="s">
        <v>28</v>
      </c>
      <c r="H43" s="24">
        <v>16000</v>
      </c>
      <c r="I43" s="3"/>
      <c r="J43" s="3"/>
      <c r="K43" s="3"/>
      <c r="L43" s="3"/>
      <c r="M43" s="3"/>
      <c r="N43" s="24">
        <v>60000</v>
      </c>
      <c r="O43" s="90"/>
      <c r="P43" s="90"/>
      <c r="Q43" s="90"/>
      <c r="R43" s="90"/>
      <c r="S43" s="89">
        <v>76000</v>
      </c>
      <c r="T43" s="24">
        <v>60000</v>
      </c>
    </row>
    <row r="44" spans="1:20" s="78" customFormat="1" ht="26.25">
      <c r="A44" s="85">
        <f t="shared" si="0"/>
        <v>31</v>
      </c>
      <c r="B44" s="4" t="s">
        <v>31</v>
      </c>
      <c r="C44" s="5" t="s">
        <v>69</v>
      </c>
      <c r="D44" s="5" t="s">
        <v>25</v>
      </c>
      <c r="E44" s="5" t="s">
        <v>228</v>
      </c>
      <c r="F44" s="5" t="s">
        <v>62</v>
      </c>
      <c r="G44" s="5" t="s">
        <v>30</v>
      </c>
      <c r="H44" s="24">
        <v>30000</v>
      </c>
      <c r="I44" s="3"/>
      <c r="J44" s="3"/>
      <c r="K44" s="3"/>
      <c r="L44" s="3"/>
      <c r="M44" s="3"/>
      <c r="N44" s="24">
        <v>99237</v>
      </c>
      <c r="O44" s="90"/>
      <c r="P44" s="90"/>
      <c r="Q44" s="90"/>
      <c r="R44" s="90"/>
      <c r="S44" s="89">
        <v>99237</v>
      </c>
      <c r="T44" s="24">
        <v>99237</v>
      </c>
    </row>
    <row r="45" spans="1:20" s="78" customFormat="1" ht="35.25" customHeight="1">
      <c r="A45" s="85">
        <f t="shared" si="0"/>
        <v>32</v>
      </c>
      <c r="B45" s="4" t="s">
        <v>33</v>
      </c>
      <c r="C45" s="5" t="s">
        <v>69</v>
      </c>
      <c r="D45" s="5" t="s">
        <v>25</v>
      </c>
      <c r="E45" s="5" t="s">
        <v>228</v>
      </c>
      <c r="F45" s="5" t="s">
        <v>62</v>
      </c>
      <c r="G45" s="5" t="s">
        <v>32</v>
      </c>
      <c r="H45" s="24">
        <v>96000</v>
      </c>
      <c r="I45" s="3"/>
      <c r="J45" s="3"/>
      <c r="K45" s="3"/>
      <c r="L45" s="3"/>
      <c r="M45" s="3"/>
      <c r="N45" s="24">
        <v>30000</v>
      </c>
      <c r="O45" s="90"/>
      <c r="P45" s="90"/>
      <c r="Q45" s="90"/>
      <c r="R45" s="90"/>
      <c r="S45" s="89">
        <v>36000</v>
      </c>
      <c r="T45" s="24">
        <v>30000</v>
      </c>
    </row>
    <row r="46" spans="1:20" s="78" customFormat="1" ht="26.25">
      <c r="A46" s="85">
        <f t="shared" si="0"/>
        <v>33</v>
      </c>
      <c r="B46" s="4" t="s">
        <v>35</v>
      </c>
      <c r="C46" s="5" t="s">
        <v>69</v>
      </c>
      <c r="D46" s="5" t="s">
        <v>25</v>
      </c>
      <c r="E46" s="5" t="s">
        <v>228</v>
      </c>
      <c r="F46" s="5" t="s">
        <v>62</v>
      </c>
      <c r="G46" s="5" t="s">
        <v>34</v>
      </c>
      <c r="H46" s="24">
        <v>61000</v>
      </c>
      <c r="I46" s="3"/>
      <c r="J46" s="3"/>
      <c r="K46" s="3"/>
      <c r="L46" s="3"/>
      <c r="M46" s="3"/>
      <c r="N46" s="24">
        <v>40000</v>
      </c>
      <c r="O46" s="90"/>
      <c r="P46" s="90"/>
      <c r="Q46" s="90"/>
      <c r="R46" s="90"/>
      <c r="S46" s="89">
        <v>70000</v>
      </c>
      <c r="T46" s="24">
        <v>40000</v>
      </c>
    </row>
    <row r="47" spans="1:20" s="78" customFormat="1" ht="26.25">
      <c r="A47" s="85">
        <f t="shared" si="0"/>
        <v>34</v>
      </c>
      <c r="B47" s="4" t="s">
        <v>39</v>
      </c>
      <c r="C47" s="5" t="s">
        <v>69</v>
      </c>
      <c r="D47" s="5" t="s">
        <v>25</v>
      </c>
      <c r="E47" s="5" t="s">
        <v>228</v>
      </c>
      <c r="F47" s="5" t="s">
        <v>62</v>
      </c>
      <c r="G47" s="5" t="s">
        <v>38</v>
      </c>
      <c r="H47" s="24">
        <v>6000</v>
      </c>
      <c r="I47" s="3"/>
      <c r="J47" s="3"/>
      <c r="K47" s="3"/>
      <c r="L47" s="3"/>
      <c r="M47" s="3"/>
      <c r="N47" s="24">
        <v>10000</v>
      </c>
      <c r="O47" s="90"/>
      <c r="P47" s="90"/>
      <c r="Q47" s="90"/>
      <c r="R47" s="90"/>
      <c r="S47" s="89">
        <v>10000</v>
      </c>
      <c r="T47" s="24">
        <v>10000</v>
      </c>
    </row>
    <row r="48" spans="1:20" s="78" customFormat="1" ht="62.25" customHeight="1">
      <c r="A48" s="85">
        <f t="shared" si="0"/>
        <v>35</v>
      </c>
      <c r="B48" s="4" t="s">
        <v>267</v>
      </c>
      <c r="C48" s="5" t="s">
        <v>69</v>
      </c>
      <c r="D48" s="5" t="s">
        <v>25</v>
      </c>
      <c r="E48" s="5" t="s">
        <v>228</v>
      </c>
      <c r="F48" s="5" t="s">
        <v>62</v>
      </c>
      <c r="G48" s="5" t="s">
        <v>40</v>
      </c>
      <c r="H48" s="24">
        <v>86000</v>
      </c>
      <c r="I48" s="3"/>
      <c r="J48" s="3"/>
      <c r="K48" s="3"/>
      <c r="L48" s="3"/>
      <c r="M48" s="3"/>
      <c r="N48" s="24">
        <v>100000</v>
      </c>
      <c r="O48" s="90"/>
      <c r="P48" s="90"/>
      <c r="Q48" s="90"/>
      <c r="R48" s="90"/>
      <c r="S48" s="89">
        <v>130000</v>
      </c>
      <c r="T48" s="24">
        <v>100000</v>
      </c>
    </row>
    <row r="49" spans="1:20" s="78" customFormat="1" ht="52.5">
      <c r="A49" s="85">
        <f t="shared" si="0"/>
        <v>36</v>
      </c>
      <c r="B49" s="4" t="s">
        <v>268</v>
      </c>
      <c r="C49" s="5" t="s">
        <v>69</v>
      </c>
      <c r="D49" s="5" t="s">
        <v>25</v>
      </c>
      <c r="E49" s="5" t="s">
        <v>228</v>
      </c>
      <c r="F49" s="5" t="s">
        <v>62</v>
      </c>
      <c r="G49" s="5" t="s">
        <v>40</v>
      </c>
      <c r="H49" s="24">
        <v>38701.8</v>
      </c>
      <c r="I49" s="3"/>
      <c r="J49" s="3"/>
      <c r="K49" s="3"/>
      <c r="L49" s="3"/>
      <c r="M49" s="3"/>
      <c r="N49" s="24">
        <v>50000</v>
      </c>
      <c r="S49" s="77">
        <v>28000</v>
      </c>
      <c r="T49" s="24">
        <v>50000</v>
      </c>
    </row>
    <row r="50" spans="1:20" s="78" customFormat="1" ht="52.5">
      <c r="A50" s="85">
        <f t="shared" si="0"/>
        <v>37</v>
      </c>
      <c r="B50" s="4" t="s">
        <v>269</v>
      </c>
      <c r="C50" s="5" t="s">
        <v>69</v>
      </c>
      <c r="D50" s="5" t="s">
        <v>25</v>
      </c>
      <c r="E50" s="5" t="s">
        <v>228</v>
      </c>
      <c r="F50" s="5" t="s">
        <v>62</v>
      </c>
      <c r="G50" s="5" t="s">
        <v>40</v>
      </c>
      <c r="H50" s="24">
        <v>12298.2</v>
      </c>
      <c r="I50" s="3"/>
      <c r="J50" s="3"/>
      <c r="K50" s="3"/>
      <c r="L50" s="3"/>
      <c r="M50" s="3"/>
      <c r="N50" s="24">
        <v>15000</v>
      </c>
      <c r="O50" s="90"/>
      <c r="P50" s="90"/>
      <c r="Q50" s="90"/>
      <c r="R50" s="90"/>
      <c r="S50" s="89">
        <v>22000</v>
      </c>
      <c r="T50" s="24">
        <v>15000</v>
      </c>
    </row>
    <row r="51" spans="1:20" ht="198" customHeight="1">
      <c r="A51" s="85">
        <f t="shared" si="0"/>
        <v>38</v>
      </c>
      <c r="B51" s="64" t="s">
        <v>205</v>
      </c>
      <c r="C51" s="8"/>
      <c r="D51" s="8" t="s">
        <v>25</v>
      </c>
      <c r="E51" s="8" t="s">
        <v>229</v>
      </c>
      <c r="F51" s="8"/>
      <c r="G51" s="8"/>
      <c r="H51" s="23"/>
      <c r="I51" s="27"/>
      <c r="J51" s="27"/>
      <c r="K51" s="27"/>
      <c r="L51" s="27"/>
      <c r="M51" s="27"/>
      <c r="N51" s="23">
        <f>N52</f>
        <v>40000</v>
      </c>
      <c r="S51" s="23">
        <v>40000</v>
      </c>
      <c r="T51" s="23">
        <f>T52</f>
        <v>40000</v>
      </c>
    </row>
    <row r="52" spans="1:20" ht="46.5" customHeight="1">
      <c r="A52" s="85">
        <f t="shared" si="0"/>
        <v>39</v>
      </c>
      <c r="B52" s="64" t="s">
        <v>114</v>
      </c>
      <c r="C52" s="8"/>
      <c r="D52" s="8" t="s">
        <v>25</v>
      </c>
      <c r="E52" s="8" t="s">
        <v>229</v>
      </c>
      <c r="F52" s="8" t="s">
        <v>115</v>
      </c>
      <c r="G52" s="8"/>
      <c r="H52" s="23"/>
      <c r="I52" s="27"/>
      <c r="J52" s="27"/>
      <c r="K52" s="27"/>
      <c r="L52" s="27"/>
      <c r="M52" s="27"/>
      <c r="N52" s="23">
        <f>N53+N56</f>
        <v>40000</v>
      </c>
      <c r="S52" s="23">
        <v>40000</v>
      </c>
      <c r="T52" s="23">
        <f>T53+T56</f>
        <v>40000</v>
      </c>
    </row>
    <row r="53" spans="1:20" ht="44.25" customHeight="1">
      <c r="A53" s="85">
        <f t="shared" si="0"/>
        <v>40</v>
      </c>
      <c r="B53" s="7" t="s">
        <v>151</v>
      </c>
      <c r="C53" s="8"/>
      <c r="D53" s="8" t="s">
        <v>25</v>
      </c>
      <c r="E53" s="5" t="s">
        <v>230</v>
      </c>
      <c r="F53" s="8" t="s">
        <v>152</v>
      </c>
      <c r="G53" s="8"/>
      <c r="H53" s="23">
        <f>H54</f>
        <v>5000</v>
      </c>
      <c r="N53" s="23">
        <f>N54</f>
        <v>1000</v>
      </c>
      <c r="S53" s="23">
        <v>1000</v>
      </c>
      <c r="T53" s="23">
        <f>T54</f>
        <v>1000</v>
      </c>
    </row>
    <row r="54" spans="1:20" ht="87" customHeight="1">
      <c r="A54" s="85">
        <f t="shared" si="0"/>
        <v>41</v>
      </c>
      <c r="B54" s="30" t="s">
        <v>279</v>
      </c>
      <c r="C54" s="8"/>
      <c r="D54" s="8" t="s">
        <v>25</v>
      </c>
      <c r="E54" s="5" t="s">
        <v>230</v>
      </c>
      <c r="F54" s="8" t="s">
        <v>153</v>
      </c>
      <c r="G54" s="5"/>
      <c r="H54" s="24">
        <f>H55</f>
        <v>5000</v>
      </c>
      <c r="N54" s="24">
        <f>N55</f>
        <v>1000</v>
      </c>
      <c r="S54" s="24">
        <v>1000</v>
      </c>
      <c r="T54" s="24">
        <f>T55</f>
        <v>1000</v>
      </c>
    </row>
    <row r="55" spans="1:20" s="78" customFormat="1" ht="25.5" customHeight="1">
      <c r="A55" s="85">
        <f t="shared" si="0"/>
        <v>42</v>
      </c>
      <c r="B55" s="4" t="s">
        <v>37</v>
      </c>
      <c r="C55" s="5" t="s">
        <v>69</v>
      </c>
      <c r="D55" s="5" t="s">
        <v>25</v>
      </c>
      <c r="E55" s="5" t="s">
        <v>230</v>
      </c>
      <c r="F55" s="5" t="s">
        <v>153</v>
      </c>
      <c r="G55" s="5" t="s">
        <v>36</v>
      </c>
      <c r="H55" s="24">
        <v>5000</v>
      </c>
      <c r="I55" s="3"/>
      <c r="J55" s="3"/>
      <c r="K55" s="3"/>
      <c r="L55" s="3"/>
      <c r="M55" s="3"/>
      <c r="N55" s="24">
        <v>1000</v>
      </c>
      <c r="O55" s="90"/>
      <c r="P55" s="90"/>
      <c r="Q55" s="90"/>
      <c r="R55" s="90"/>
      <c r="S55" s="89">
        <v>1000</v>
      </c>
      <c r="T55" s="24">
        <v>1000</v>
      </c>
    </row>
    <row r="56" spans="1:20" ht="59.25" customHeight="1">
      <c r="A56" s="85">
        <f t="shared" si="0"/>
        <v>43</v>
      </c>
      <c r="B56" s="7" t="s">
        <v>132</v>
      </c>
      <c r="C56" s="8"/>
      <c r="D56" s="8" t="s">
        <v>25</v>
      </c>
      <c r="E56" s="5" t="s">
        <v>230</v>
      </c>
      <c r="F56" s="19" t="s">
        <v>133</v>
      </c>
      <c r="G56" s="5"/>
      <c r="H56" s="23">
        <f>H57</f>
        <v>12000</v>
      </c>
      <c r="N56" s="23">
        <f>N57+N59</f>
        <v>39000</v>
      </c>
      <c r="S56" s="23">
        <v>39000</v>
      </c>
      <c r="T56" s="23">
        <f>T57+T59</f>
        <v>39000</v>
      </c>
    </row>
    <row r="57" spans="1:20" ht="54.75" customHeight="1">
      <c r="A57" s="85">
        <f t="shared" si="0"/>
        <v>44</v>
      </c>
      <c r="B57" s="7" t="s">
        <v>260</v>
      </c>
      <c r="C57" s="8"/>
      <c r="D57" s="8" t="s">
        <v>25</v>
      </c>
      <c r="E57" s="5" t="s">
        <v>230</v>
      </c>
      <c r="F57" s="8" t="s">
        <v>131</v>
      </c>
      <c r="G57" s="5"/>
      <c r="H57" s="23">
        <f>H58</f>
        <v>12000</v>
      </c>
      <c r="N57" s="23">
        <f>N58</f>
        <v>14000</v>
      </c>
      <c r="S57" s="23">
        <v>14000</v>
      </c>
      <c r="T57" s="23">
        <f>T58</f>
        <v>14000</v>
      </c>
    </row>
    <row r="58" spans="1:20" s="78" customFormat="1" ht="25.5" customHeight="1">
      <c r="A58" s="85">
        <f t="shared" si="0"/>
        <v>45</v>
      </c>
      <c r="B58" s="4" t="s">
        <v>37</v>
      </c>
      <c r="C58" s="5" t="s">
        <v>69</v>
      </c>
      <c r="D58" s="5" t="s">
        <v>25</v>
      </c>
      <c r="E58" s="5" t="s">
        <v>230</v>
      </c>
      <c r="F58" s="5" t="s">
        <v>131</v>
      </c>
      <c r="G58" s="5" t="s">
        <v>36</v>
      </c>
      <c r="H58" s="24">
        <v>12000</v>
      </c>
      <c r="I58" s="3"/>
      <c r="J58" s="3"/>
      <c r="K58" s="3"/>
      <c r="L58" s="3"/>
      <c r="M58" s="3"/>
      <c r="N58" s="24">
        <v>14000</v>
      </c>
      <c r="O58" s="90"/>
      <c r="P58" s="90"/>
      <c r="Q58" s="90"/>
      <c r="R58" s="90"/>
      <c r="S58" s="89">
        <v>14000</v>
      </c>
      <c r="T58" s="24">
        <v>14000</v>
      </c>
    </row>
    <row r="59" spans="1:20" ht="25.5" customHeight="1">
      <c r="A59" s="85">
        <f t="shared" si="0"/>
        <v>46</v>
      </c>
      <c r="B59" s="7" t="s">
        <v>263</v>
      </c>
      <c r="C59" s="8" t="s">
        <v>69</v>
      </c>
      <c r="D59" s="8" t="s">
        <v>25</v>
      </c>
      <c r="E59" s="8" t="s">
        <v>229</v>
      </c>
      <c r="F59" s="8" t="s">
        <v>264</v>
      </c>
      <c r="G59" s="8"/>
      <c r="H59" s="23"/>
      <c r="I59" s="27"/>
      <c r="J59" s="27"/>
      <c r="K59" s="27"/>
      <c r="L59" s="27"/>
      <c r="M59" s="27"/>
      <c r="N59" s="23">
        <f>N60</f>
        <v>25000</v>
      </c>
      <c r="O59" s="90"/>
      <c r="P59" s="90"/>
      <c r="Q59" s="90"/>
      <c r="R59" s="90"/>
      <c r="S59" s="91">
        <v>25000</v>
      </c>
      <c r="T59" s="23">
        <f>T60</f>
        <v>25000</v>
      </c>
    </row>
    <row r="60" spans="1:20" s="78" customFormat="1" ht="25.5" customHeight="1">
      <c r="A60" s="85">
        <f t="shared" si="0"/>
        <v>47</v>
      </c>
      <c r="B60" s="4" t="s">
        <v>37</v>
      </c>
      <c r="C60" s="5" t="s">
        <v>69</v>
      </c>
      <c r="D60" s="5" t="s">
        <v>25</v>
      </c>
      <c r="E60" s="5" t="s">
        <v>229</v>
      </c>
      <c r="F60" s="5" t="s">
        <v>264</v>
      </c>
      <c r="G60" s="5" t="s">
        <v>36</v>
      </c>
      <c r="H60" s="24"/>
      <c r="I60" s="3"/>
      <c r="J60" s="3"/>
      <c r="K60" s="3"/>
      <c r="L60" s="3"/>
      <c r="M60" s="3"/>
      <c r="N60" s="24">
        <v>25000</v>
      </c>
      <c r="O60" s="90"/>
      <c r="P60" s="90"/>
      <c r="Q60" s="90"/>
      <c r="R60" s="90"/>
      <c r="S60" s="89">
        <v>25000</v>
      </c>
      <c r="T60" s="24">
        <v>25000</v>
      </c>
    </row>
    <row r="61" spans="1:20" ht="25.5" customHeight="1">
      <c r="A61" s="85">
        <f t="shared" si="0"/>
        <v>48</v>
      </c>
      <c r="B61" s="7" t="s">
        <v>150</v>
      </c>
      <c r="C61" s="8"/>
      <c r="D61" s="8" t="s">
        <v>25</v>
      </c>
      <c r="E61" s="8" t="s">
        <v>178</v>
      </c>
      <c r="F61" s="8"/>
      <c r="G61" s="8"/>
      <c r="H61" s="23"/>
      <c r="I61" s="27"/>
      <c r="J61" s="27"/>
      <c r="K61" s="27"/>
      <c r="L61" s="27"/>
      <c r="M61" s="27"/>
      <c r="N61" s="23">
        <f>N65</f>
        <v>32000</v>
      </c>
      <c r="S61" s="23">
        <v>32000</v>
      </c>
      <c r="T61" s="23">
        <f>T65</f>
        <v>32000</v>
      </c>
    </row>
    <row r="62" spans="1:20" ht="76.5">
      <c r="A62" s="85">
        <f t="shared" si="0"/>
        <v>49</v>
      </c>
      <c r="B62" s="7" t="s">
        <v>224</v>
      </c>
      <c r="C62" s="5"/>
      <c r="D62" s="8" t="s">
        <v>25</v>
      </c>
      <c r="E62" s="8" t="s">
        <v>179</v>
      </c>
      <c r="F62" s="8"/>
      <c r="G62" s="8"/>
      <c r="H62" s="23"/>
      <c r="I62" s="27"/>
      <c r="J62" s="27"/>
      <c r="K62" s="27"/>
      <c r="L62" s="27"/>
      <c r="M62" s="27"/>
      <c r="N62" s="23">
        <f>N63</f>
        <v>32000</v>
      </c>
      <c r="S62" s="23">
        <v>32000</v>
      </c>
      <c r="T62" s="23">
        <f>T63</f>
        <v>32000</v>
      </c>
    </row>
    <row r="63" spans="1:20" ht="51">
      <c r="A63" s="85">
        <f t="shared" si="0"/>
        <v>50</v>
      </c>
      <c r="B63" s="7" t="s">
        <v>285</v>
      </c>
      <c r="C63" s="5"/>
      <c r="D63" s="8" t="s">
        <v>25</v>
      </c>
      <c r="E63" s="8" t="s">
        <v>179</v>
      </c>
      <c r="F63" s="8"/>
      <c r="G63" s="8"/>
      <c r="H63" s="23"/>
      <c r="I63" s="27"/>
      <c r="J63" s="27"/>
      <c r="K63" s="27"/>
      <c r="L63" s="27"/>
      <c r="M63" s="27"/>
      <c r="N63" s="23">
        <f>N64</f>
        <v>32000</v>
      </c>
      <c r="S63" s="23">
        <v>32000</v>
      </c>
      <c r="T63" s="23">
        <f>T64</f>
        <v>32000</v>
      </c>
    </row>
    <row r="64" spans="1:20" ht="187.5" customHeight="1">
      <c r="A64" s="85">
        <f t="shared" si="0"/>
        <v>51</v>
      </c>
      <c r="B64" s="64" t="s">
        <v>205</v>
      </c>
      <c r="C64" s="8"/>
      <c r="D64" s="8" t="s">
        <v>25</v>
      </c>
      <c r="E64" s="8" t="s">
        <v>231</v>
      </c>
      <c r="F64" s="8"/>
      <c r="G64" s="8"/>
      <c r="H64" s="23"/>
      <c r="I64" s="27"/>
      <c r="J64" s="27"/>
      <c r="K64" s="27"/>
      <c r="L64" s="27"/>
      <c r="M64" s="27"/>
      <c r="N64" s="23">
        <f>N65</f>
        <v>32000</v>
      </c>
      <c r="S64" s="23">
        <v>32000</v>
      </c>
      <c r="T64" s="23">
        <f>T65</f>
        <v>32000</v>
      </c>
    </row>
    <row r="65" spans="1:20" ht="93" customHeight="1">
      <c r="A65" s="85">
        <f t="shared" si="0"/>
        <v>52</v>
      </c>
      <c r="B65" s="95" t="s">
        <v>300</v>
      </c>
      <c r="C65" s="5"/>
      <c r="D65" s="8" t="s">
        <v>25</v>
      </c>
      <c r="E65" s="8" t="s">
        <v>231</v>
      </c>
      <c r="F65" s="8" t="s">
        <v>112</v>
      </c>
      <c r="G65" s="8"/>
      <c r="H65" s="23"/>
      <c r="I65" s="27"/>
      <c r="J65" s="27"/>
      <c r="K65" s="27"/>
      <c r="L65" s="27"/>
      <c r="M65" s="27"/>
      <c r="N65" s="23">
        <f>N66</f>
        <v>32000</v>
      </c>
      <c r="S65" s="23">
        <v>32000</v>
      </c>
      <c r="T65" s="23">
        <f>T66</f>
        <v>32000</v>
      </c>
    </row>
    <row r="66" spans="1:20" ht="98.25" customHeight="1">
      <c r="A66" s="85">
        <f t="shared" si="0"/>
        <v>53</v>
      </c>
      <c r="B66" s="1" t="s">
        <v>189</v>
      </c>
      <c r="C66" s="5"/>
      <c r="D66" s="8" t="s">
        <v>25</v>
      </c>
      <c r="E66" s="8" t="s">
        <v>231</v>
      </c>
      <c r="F66" s="8" t="s">
        <v>62</v>
      </c>
      <c r="G66" s="8"/>
      <c r="H66" s="23"/>
      <c r="I66" s="27"/>
      <c r="J66" s="27"/>
      <c r="K66" s="27"/>
      <c r="L66" s="27"/>
      <c r="M66" s="27"/>
      <c r="N66" s="23">
        <f>N67</f>
        <v>32000</v>
      </c>
      <c r="S66" s="23">
        <v>32000</v>
      </c>
      <c r="T66" s="23">
        <f>T67</f>
        <v>32000</v>
      </c>
    </row>
    <row r="67" spans="1:20" s="78" customFormat="1" ht="25.5" customHeight="1">
      <c r="A67" s="85">
        <f t="shared" si="0"/>
        <v>54</v>
      </c>
      <c r="B67" s="4" t="s">
        <v>35</v>
      </c>
      <c r="C67" s="5" t="s">
        <v>69</v>
      </c>
      <c r="D67" s="5" t="s">
        <v>25</v>
      </c>
      <c r="E67" s="5" t="s">
        <v>231</v>
      </c>
      <c r="F67" s="5" t="s">
        <v>62</v>
      </c>
      <c r="G67" s="5" t="s">
        <v>34</v>
      </c>
      <c r="H67" s="24"/>
      <c r="I67" s="3"/>
      <c r="J67" s="3"/>
      <c r="K67" s="3"/>
      <c r="L67" s="3"/>
      <c r="M67" s="3"/>
      <c r="N67" s="24">
        <v>32000</v>
      </c>
      <c r="O67" s="3"/>
      <c r="P67" s="3"/>
      <c r="Q67" s="3"/>
      <c r="R67" s="3"/>
      <c r="S67" s="24">
        <v>32000</v>
      </c>
      <c r="T67" s="24">
        <v>32000</v>
      </c>
    </row>
    <row r="68" spans="1:20" ht="102">
      <c r="A68" s="85">
        <f t="shared" si="0"/>
        <v>55</v>
      </c>
      <c r="B68" s="1" t="s">
        <v>43</v>
      </c>
      <c r="C68" s="8"/>
      <c r="D68" s="8" t="s">
        <v>42</v>
      </c>
      <c r="E68" s="8"/>
      <c r="F68" s="8"/>
      <c r="G68" s="8"/>
      <c r="H68" s="23">
        <f>H69</f>
        <v>33517.17</v>
      </c>
      <c r="N68" s="23">
        <f aca="true" t="shared" si="1" ref="N68:N73">N69</f>
        <v>598328.04</v>
      </c>
      <c r="S68" s="23">
        <v>42042.36</v>
      </c>
      <c r="T68" s="23">
        <f aca="true" t="shared" si="2" ref="T68:T73">T69</f>
        <v>598328.04</v>
      </c>
    </row>
    <row r="69" spans="1:20" ht="26.25">
      <c r="A69" s="85">
        <f t="shared" si="0"/>
        <v>56</v>
      </c>
      <c r="B69" s="21" t="s">
        <v>140</v>
      </c>
      <c r="C69" s="12"/>
      <c r="D69" s="12" t="s">
        <v>42</v>
      </c>
      <c r="E69" s="8" t="s">
        <v>180</v>
      </c>
      <c r="F69" s="12" t="s">
        <v>11</v>
      </c>
      <c r="G69" s="13"/>
      <c r="H69" s="24">
        <f>H70</f>
        <v>33517.17</v>
      </c>
      <c r="N69" s="24">
        <f t="shared" si="1"/>
        <v>598328.04</v>
      </c>
      <c r="S69" s="24">
        <v>42042.36</v>
      </c>
      <c r="T69" s="24">
        <f t="shared" si="2"/>
        <v>598328.04</v>
      </c>
    </row>
    <row r="70" spans="1:20" ht="76.5" customHeight="1">
      <c r="A70" s="85">
        <f t="shared" si="0"/>
        <v>57</v>
      </c>
      <c r="B70" s="68" t="s">
        <v>216</v>
      </c>
      <c r="C70" s="12"/>
      <c r="D70" s="12" t="s">
        <v>42</v>
      </c>
      <c r="E70" s="17" t="s">
        <v>262</v>
      </c>
      <c r="F70" s="12" t="s">
        <v>11</v>
      </c>
      <c r="G70" s="13"/>
      <c r="H70" s="24">
        <f>H72</f>
        <v>33517.17</v>
      </c>
      <c r="N70" s="24">
        <f t="shared" si="1"/>
        <v>598328.04</v>
      </c>
      <c r="S70" s="24">
        <v>42042.36</v>
      </c>
      <c r="T70" s="24">
        <f t="shared" si="2"/>
        <v>598328.04</v>
      </c>
    </row>
    <row r="71" spans="1:20" ht="186.75" customHeight="1">
      <c r="A71" s="85">
        <f t="shared" si="0"/>
        <v>58</v>
      </c>
      <c r="B71" s="64" t="s">
        <v>205</v>
      </c>
      <c r="C71" s="12"/>
      <c r="D71" s="12" t="s">
        <v>217</v>
      </c>
      <c r="E71" s="17" t="s">
        <v>261</v>
      </c>
      <c r="F71" s="12"/>
      <c r="G71" s="13"/>
      <c r="H71" s="24"/>
      <c r="N71" s="24">
        <f t="shared" si="1"/>
        <v>598328.04</v>
      </c>
      <c r="S71" s="24">
        <v>42042.36</v>
      </c>
      <c r="T71" s="24">
        <f t="shared" si="2"/>
        <v>598328.04</v>
      </c>
    </row>
    <row r="72" spans="1:20" ht="26.25">
      <c r="A72" s="85">
        <f t="shared" si="0"/>
        <v>59</v>
      </c>
      <c r="B72" s="1" t="s">
        <v>113</v>
      </c>
      <c r="C72" s="14"/>
      <c r="D72" s="12" t="s">
        <v>42</v>
      </c>
      <c r="E72" s="17" t="s">
        <v>261</v>
      </c>
      <c r="F72" s="12" t="s">
        <v>18</v>
      </c>
      <c r="G72" s="13"/>
      <c r="H72" s="24">
        <f>H73</f>
        <v>33517.17</v>
      </c>
      <c r="N72" s="24">
        <f t="shared" si="1"/>
        <v>598328.04</v>
      </c>
      <c r="S72" s="24">
        <v>42042.36</v>
      </c>
      <c r="T72" s="24">
        <f t="shared" si="2"/>
        <v>598328.04</v>
      </c>
    </row>
    <row r="73" spans="1:20" ht="26.25">
      <c r="A73" s="85">
        <f t="shared" si="0"/>
        <v>60</v>
      </c>
      <c r="B73" s="2" t="s">
        <v>96</v>
      </c>
      <c r="C73" s="14"/>
      <c r="D73" s="14" t="s">
        <v>42</v>
      </c>
      <c r="E73" s="17" t="s">
        <v>261</v>
      </c>
      <c r="F73" s="14" t="s">
        <v>127</v>
      </c>
      <c r="G73" s="15"/>
      <c r="H73" s="24">
        <f>H74</f>
        <v>33517.17</v>
      </c>
      <c r="N73" s="24">
        <f t="shared" si="1"/>
        <v>598328.04</v>
      </c>
      <c r="S73" s="24">
        <v>42042.36</v>
      </c>
      <c r="T73" s="24">
        <f t="shared" si="2"/>
        <v>598328.04</v>
      </c>
    </row>
    <row r="74" spans="1:20" s="78" customFormat="1" ht="52.5">
      <c r="A74" s="85">
        <f t="shared" si="0"/>
        <v>61</v>
      </c>
      <c r="B74" s="4" t="s">
        <v>105</v>
      </c>
      <c r="C74" s="20" t="s">
        <v>69</v>
      </c>
      <c r="D74" s="20" t="s">
        <v>42</v>
      </c>
      <c r="E74" s="17" t="s">
        <v>261</v>
      </c>
      <c r="F74" s="20" t="s">
        <v>127</v>
      </c>
      <c r="G74" s="28">
        <v>251</v>
      </c>
      <c r="H74" s="25">
        <v>33517.17</v>
      </c>
      <c r="I74" s="3"/>
      <c r="J74" s="3"/>
      <c r="K74" s="3"/>
      <c r="L74" s="3"/>
      <c r="M74" s="3"/>
      <c r="N74" s="25">
        <v>598328.04</v>
      </c>
      <c r="S74" s="79">
        <v>42042.36</v>
      </c>
      <c r="T74" s="25">
        <v>598328.04</v>
      </c>
    </row>
    <row r="75" spans="1:20" ht="26.25">
      <c r="A75" s="85">
        <f t="shared" si="0"/>
        <v>62</v>
      </c>
      <c r="B75" s="1" t="s">
        <v>44</v>
      </c>
      <c r="C75" s="12"/>
      <c r="D75" s="12" t="s">
        <v>97</v>
      </c>
      <c r="E75" s="12" t="s">
        <v>11</v>
      </c>
      <c r="F75" s="12" t="s">
        <v>11</v>
      </c>
      <c r="G75" s="13"/>
      <c r="H75" s="23">
        <f>H76</f>
        <v>12000</v>
      </c>
      <c r="N75" s="23">
        <f>N76</f>
        <v>5000</v>
      </c>
      <c r="O75" s="90"/>
      <c r="P75" s="90"/>
      <c r="Q75" s="90"/>
      <c r="R75" s="90"/>
      <c r="S75" s="91">
        <v>5000</v>
      </c>
      <c r="T75" s="23">
        <f>T76</f>
        <v>5000</v>
      </c>
    </row>
    <row r="76" spans="1:20" ht="27" thickBot="1">
      <c r="A76" s="85">
        <f t="shared" si="0"/>
        <v>63</v>
      </c>
      <c r="B76" s="21" t="s">
        <v>140</v>
      </c>
      <c r="C76" s="12"/>
      <c r="D76" s="12" t="s">
        <v>97</v>
      </c>
      <c r="E76" s="19" t="s">
        <v>173</v>
      </c>
      <c r="F76" s="12" t="s">
        <v>11</v>
      </c>
      <c r="G76" s="13"/>
      <c r="H76" s="23">
        <f>H79</f>
        <v>12000</v>
      </c>
      <c r="N76" s="23">
        <f>N79</f>
        <v>5000</v>
      </c>
      <c r="O76" s="90"/>
      <c r="P76" s="90"/>
      <c r="Q76" s="90"/>
      <c r="R76" s="90"/>
      <c r="S76" s="91">
        <v>5000</v>
      </c>
      <c r="T76" s="23">
        <f>T79</f>
        <v>5000</v>
      </c>
    </row>
    <row r="77" spans="1:20" ht="60" customHeight="1" thickBot="1">
      <c r="A77" s="85">
        <f t="shared" si="0"/>
        <v>64</v>
      </c>
      <c r="B77" s="97" t="s">
        <v>188</v>
      </c>
      <c r="C77" s="12"/>
      <c r="D77" s="12" t="s">
        <v>97</v>
      </c>
      <c r="E77" s="98" t="s">
        <v>232</v>
      </c>
      <c r="F77" s="12" t="s">
        <v>11</v>
      </c>
      <c r="G77" s="13"/>
      <c r="H77" s="24">
        <f>H78</f>
        <v>12000</v>
      </c>
      <c r="N77" s="23">
        <f>N78</f>
        <v>5000</v>
      </c>
      <c r="O77" s="90"/>
      <c r="P77" s="90"/>
      <c r="Q77" s="90"/>
      <c r="R77" s="90"/>
      <c r="S77" s="91">
        <v>5000</v>
      </c>
      <c r="T77" s="23">
        <f>T78</f>
        <v>5000</v>
      </c>
    </row>
    <row r="78" spans="1:20" ht="26.25">
      <c r="A78" s="85">
        <f t="shared" si="0"/>
        <v>65</v>
      </c>
      <c r="B78" s="1" t="s">
        <v>114</v>
      </c>
      <c r="C78" s="12"/>
      <c r="D78" s="12" t="s">
        <v>97</v>
      </c>
      <c r="E78" s="98" t="s">
        <v>232</v>
      </c>
      <c r="F78" s="12" t="s">
        <v>115</v>
      </c>
      <c r="G78" s="13"/>
      <c r="H78" s="24">
        <f>H79</f>
        <v>12000</v>
      </c>
      <c r="N78" s="23">
        <f>N79</f>
        <v>5000</v>
      </c>
      <c r="O78" s="90"/>
      <c r="P78" s="90"/>
      <c r="Q78" s="90"/>
      <c r="R78" s="90"/>
      <c r="S78" s="91">
        <v>5000</v>
      </c>
      <c r="T78" s="23">
        <f>T79</f>
        <v>5000</v>
      </c>
    </row>
    <row r="79" spans="1:20" ht="26.25">
      <c r="A79" s="85">
        <f t="shared" si="0"/>
        <v>66</v>
      </c>
      <c r="B79" s="1" t="s">
        <v>116</v>
      </c>
      <c r="C79" s="12"/>
      <c r="D79" s="12" t="s">
        <v>97</v>
      </c>
      <c r="E79" s="98" t="s">
        <v>232</v>
      </c>
      <c r="F79" s="12" t="s">
        <v>117</v>
      </c>
      <c r="G79" s="13"/>
      <c r="H79" s="24">
        <f>H80</f>
        <v>12000</v>
      </c>
      <c r="N79" s="23">
        <f>N80</f>
        <v>5000</v>
      </c>
      <c r="O79" s="90"/>
      <c r="P79" s="90"/>
      <c r="Q79" s="90"/>
      <c r="R79" s="90"/>
      <c r="S79" s="91">
        <v>5000</v>
      </c>
      <c r="T79" s="23">
        <f>T80</f>
        <v>5000</v>
      </c>
    </row>
    <row r="80" spans="1:20" s="78" customFormat="1" ht="33.75" customHeight="1">
      <c r="A80" s="85">
        <f>A79+1</f>
        <v>67</v>
      </c>
      <c r="B80" s="4" t="s">
        <v>37</v>
      </c>
      <c r="C80" s="5" t="s">
        <v>69</v>
      </c>
      <c r="D80" s="5" t="s">
        <v>97</v>
      </c>
      <c r="E80" s="99" t="s">
        <v>232</v>
      </c>
      <c r="F80" s="5" t="s">
        <v>117</v>
      </c>
      <c r="G80" s="5" t="s">
        <v>36</v>
      </c>
      <c r="H80" s="24">
        <v>12000</v>
      </c>
      <c r="I80" s="3"/>
      <c r="J80" s="3"/>
      <c r="K80" s="3"/>
      <c r="L80" s="3"/>
      <c r="M80" s="3"/>
      <c r="N80" s="24">
        <v>5000</v>
      </c>
      <c r="O80" s="90"/>
      <c r="P80" s="90"/>
      <c r="Q80" s="90"/>
      <c r="R80" s="90"/>
      <c r="S80" s="89">
        <v>5000</v>
      </c>
      <c r="T80" s="24">
        <v>5000</v>
      </c>
    </row>
    <row r="81" spans="1:20" ht="33.75" customHeight="1">
      <c r="A81" s="85">
        <f>A80+1</f>
        <v>68</v>
      </c>
      <c r="B81" s="7" t="s">
        <v>161</v>
      </c>
      <c r="C81" s="8"/>
      <c r="D81" s="8" t="s">
        <v>162</v>
      </c>
      <c r="E81" s="8"/>
      <c r="F81" s="8"/>
      <c r="G81" s="8"/>
      <c r="H81" s="23" t="e">
        <f>H83</f>
        <v>#REF!</v>
      </c>
      <c r="N81" s="23">
        <f>N83+N88</f>
        <v>50700</v>
      </c>
      <c r="S81" s="23">
        <v>50700</v>
      </c>
      <c r="T81" s="23">
        <f>T83+T88</f>
        <v>50700</v>
      </c>
    </row>
    <row r="82" spans="1:20" ht="33.75" customHeight="1">
      <c r="A82" s="85">
        <f>A81+1</f>
        <v>69</v>
      </c>
      <c r="B82" s="7" t="s">
        <v>140</v>
      </c>
      <c r="C82" s="8"/>
      <c r="D82" s="8" t="s">
        <v>162</v>
      </c>
      <c r="E82" s="8" t="s">
        <v>180</v>
      </c>
      <c r="F82" s="8"/>
      <c r="G82" s="8"/>
      <c r="H82" s="23"/>
      <c r="N82" s="23">
        <v>700</v>
      </c>
      <c r="S82" s="23">
        <v>700</v>
      </c>
      <c r="T82" s="23">
        <v>700</v>
      </c>
    </row>
    <row r="83" spans="1:20" ht="204.75" customHeight="1">
      <c r="A83" s="85">
        <f>A82+1</f>
        <v>70</v>
      </c>
      <c r="B83" s="56" t="s">
        <v>163</v>
      </c>
      <c r="C83" s="5"/>
      <c r="D83" s="8" t="s">
        <v>162</v>
      </c>
      <c r="E83" s="84" t="s">
        <v>181</v>
      </c>
      <c r="F83" s="8"/>
      <c r="G83" s="5"/>
      <c r="H83" s="23" t="e">
        <f>H84</f>
        <v>#REF!</v>
      </c>
      <c r="N83" s="23">
        <f>N84</f>
        <v>700</v>
      </c>
      <c r="S83" s="23">
        <v>700</v>
      </c>
      <c r="T83" s="23">
        <f>T84</f>
        <v>700</v>
      </c>
    </row>
    <row r="84" spans="1:20" ht="51">
      <c r="A84" s="85">
        <f aca="true" t="shared" si="3" ref="A84:A130">A83+1</f>
        <v>71</v>
      </c>
      <c r="B84" s="95" t="s">
        <v>300</v>
      </c>
      <c r="C84" s="5"/>
      <c r="D84" s="8" t="s">
        <v>162</v>
      </c>
      <c r="E84" s="83" t="s">
        <v>181</v>
      </c>
      <c r="F84" s="8" t="s">
        <v>112</v>
      </c>
      <c r="G84" s="5"/>
      <c r="H84" s="23" t="e">
        <f>#REF!</f>
        <v>#REF!</v>
      </c>
      <c r="N84" s="23">
        <f>N85</f>
        <v>700</v>
      </c>
      <c r="S84" s="23">
        <v>700</v>
      </c>
      <c r="T84" s="23">
        <f>T85</f>
        <v>700</v>
      </c>
    </row>
    <row r="85" spans="1:20" ht="76.5">
      <c r="A85" s="85">
        <f t="shared" si="3"/>
        <v>72</v>
      </c>
      <c r="B85" s="95" t="s">
        <v>278</v>
      </c>
      <c r="C85" s="5"/>
      <c r="D85" s="8" t="s">
        <v>162</v>
      </c>
      <c r="E85" s="83" t="s">
        <v>181</v>
      </c>
      <c r="F85" s="8" t="s">
        <v>61</v>
      </c>
      <c r="G85" s="5"/>
      <c r="H85" s="23"/>
      <c r="N85" s="23">
        <f>N86</f>
        <v>700</v>
      </c>
      <c r="S85" s="23">
        <v>700</v>
      </c>
      <c r="T85" s="23">
        <f>T86</f>
        <v>700</v>
      </c>
    </row>
    <row r="86" spans="1:20" ht="89.25" customHeight="1">
      <c r="A86" s="85">
        <f t="shared" si="3"/>
        <v>73</v>
      </c>
      <c r="B86" s="1" t="s">
        <v>189</v>
      </c>
      <c r="C86" s="5"/>
      <c r="D86" s="8" t="s">
        <v>162</v>
      </c>
      <c r="E86" s="83" t="s">
        <v>181</v>
      </c>
      <c r="F86" s="8" t="s">
        <v>62</v>
      </c>
      <c r="G86" s="5"/>
      <c r="H86" s="23">
        <f>H87</f>
        <v>700</v>
      </c>
      <c r="N86" s="23">
        <f>N87</f>
        <v>700</v>
      </c>
      <c r="S86" s="23">
        <v>700</v>
      </c>
      <c r="T86" s="23">
        <f>T87</f>
        <v>700</v>
      </c>
    </row>
    <row r="87" spans="1:20" s="78" customFormat="1" ht="45" customHeight="1">
      <c r="A87" s="85">
        <f t="shared" si="3"/>
        <v>74</v>
      </c>
      <c r="B87" s="4" t="s">
        <v>41</v>
      </c>
      <c r="C87" s="5" t="s">
        <v>69</v>
      </c>
      <c r="D87" s="5" t="s">
        <v>162</v>
      </c>
      <c r="E87" s="83" t="s">
        <v>181</v>
      </c>
      <c r="F87" s="5" t="s">
        <v>62</v>
      </c>
      <c r="G87" s="5" t="s">
        <v>40</v>
      </c>
      <c r="H87" s="24">
        <v>700</v>
      </c>
      <c r="I87" s="3"/>
      <c r="J87" s="3"/>
      <c r="K87" s="3"/>
      <c r="L87" s="3"/>
      <c r="M87" s="3"/>
      <c r="N87" s="24">
        <v>700</v>
      </c>
      <c r="O87" s="90"/>
      <c r="P87" s="90"/>
      <c r="Q87" s="90"/>
      <c r="R87" s="90"/>
      <c r="S87" s="89">
        <v>700</v>
      </c>
      <c r="T87" s="24">
        <v>700</v>
      </c>
    </row>
    <row r="88" spans="1:20" ht="65.25" customHeight="1">
      <c r="A88" s="85">
        <f t="shared" si="3"/>
        <v>75</v>
      </c>
      <c r="B88" s="96" t="s">
        <v>140</v>
      </c>
      <c r="C88" s="5"/>
      <c r="D88" s="8" t="s">
        <v>162</v>
      </c>
      <c r="E88" s="8" t="s">
        <v>173</v>
      </c>
      <c r="F88" s="8"/>
      <c r="G88" s="8"/>
      <c r="H88" s="23"/>
      <c r="I88" s="27"/>
      <c r="J88" s="27"/>
      <c r="K88" s="27"/>
      <c r="L88" s="27"/>
      <c r="M88" s="27"/>
      <c r="N88" s="23">
        <f aca="true" t="shared" si="4" ref="N88:N93">N89</f>
        <v>50000</v>
      </c>
      <c r="S88" s="23">
        <v>50000</v>
      </c>
      <c r="T88" s="23">
        <f aca="true" t="shared" si="5" ref="T88:T93">T89</f>
        <v>50000</v>
      </c>
    </row>
    <row r="89" spans="1:20" ht="69" customHeight="1">
      <c r="A89" s="85">
        <f t="shared" si="3"/>
        <v>76</v>
      </c>
      <c r="B89" s="96" t="s">
        <v>270</v>
      </c>
      <c r="C89" s="5"/>
      <c r="D89" s="8" t="s">
        <v>162</v>
      </c>
      <c r="E89" s="8" t="s">
        <v>271</v>
      </c>
      <c r="F89" s="8"/>
      <c r="G89" s="8"/>
      <c r="H89" s="23"/>
      <c r="I89" s="27"/>
      <c r="J89" s="27"/>
      <c r="K89" s="27"/>
      <c r="L89" s="27"/>
      <c r="M89" s="27"/>
      <c r="N89" s="23">
        <f>N90</f>
        <v>50000</v>
      </c>
      <c r="S89" s="23">
        <v>50000</v>
      </c>
      <c r="T89" s="23">
        <f>T90</f>
        <v>50000</v>
      </c>
    </row>
    <row r="90" spans="1:20" ht="192.75" customHeight="1">
      <c r="A90" s="85">
        <f t="shared" si="3"/>
        <v>77</v>
      </c>
      <c r="B90" s="64" t="s">
        <v>205</v>
      </c>
      <c r="C90" s="5"/>
      <c r="D90" s="5" t="s">
        <v>162</v>
      </c>
      <c r="E90" s="8" t="s">
        <v>272</v>
      </c>
      <c r="F90" s="5"/>
      <c r="G90" s="5"/>
      <c r="H90" s="24"/>
      <c r="N90" s="24">
        <f t="shared" si="4"/>
        <v>50000</v>
      </c>
      <c r="S90" s="24">
        <v>50000</v>
      </c>
      <c r="T90" s="24">
        <f t="shared" si="5"/>
        <v>50000</v>
      </c>
    </row>
    <row r="91" spans="1:20" ht="93.75" customHeight="1">
      <c r="A91" s="85">
        <f t="shared" si="3"/>
        <v>78</v>
      </c>
      <c r="B91" s="95" t="s">
        <v>300</v>
      </c>
      <c r="C91" s="5"/>
      <c r="D91" s="5" t="s">
        <v>162</v>
      </c>
      <c r="E91" s="8" t="s">
        <v>272</v>
      </c>
      <c r="F91" s="5" t="s">
        <v>112</v>
      </c>
      <c r="G91" s="5"/>
      <c r="H91" s="24"/>
      <c r="N91" s="24">
        <f t="shared" si="4"/>
        <v>50000</v>
      </c>
      <c r="S91" s="24">
        <v>50000</v>
      </c>
      <c r="T91" s="24">
        <f t="shared" si="5"/>
        <v>50000</v>
      </c>
    </row>
    <row r="92" spans="1:20" ht="93.75" customHeight="1">
      <c r="A92" s="85">
        <f t="shared" si="3"/>
        <v>79</v>
      </c>
      <c r="B92" s="95" t="s">
        <v>278</v>
      </c>
      <c r="C92" s="5"/>
      <c r="D92" s="5" t="s">
        <v>162</v>
      </c>
      <c r="E92" s="8" t="s">
        <v>272</v>
      </c>
      <c r="F92" s="5" t="s">
        <v>61</v>
      </c>
      <c r="G92" s="5"/>
      <c r="H92" s="24"/>
      <c r="N92" s="24">
        <f t="shared" si="4"/>
        <v>50000</v>
      </c>
      <c r="S92" s="24">
        <v>50000</v>
      </c>
      <c r="T92" s="24">
        <f t="shared" si="5"/>
        <v>50000</v>
      </c>
    </row>
    <row r="93" spans="1:20" ht="93.75" customHeight="1">
      <c r="A93" s="85">
        <f t="shared" si="3"/>
        <v>80</v>
      </c>
      <c r="B93" s="2" t="s">
        <v>189</v>
      </c>
      <c r="C93" s="5"/>
      <c r="D93" s="5" t="s">
        <v>162</v>
      </c>
      <c r="E93" s="8" t="s">
        <v>272</v>
      </c>
      <c r="F93" s="5" t="s">
        <v>62</v>
      </c>
      <c r="G93" s="5"/>
      <c r="H93" s="24"/>
      <c r="N93" s="24">
        <f t="shared" si="4"/>
        <v>50000</v>
      </c>
      <c r="S93" s="24">
        <v>50000</v>
      </c>
      <c r="T93" s="24">
        <f t="shared" si="5"/>
        <v>50000</v>
      </c>
    </row>
    <row r="94" spans="1:20" s="78" customFormat="1" ht="50.25" customHeight="1">
      <c r="A94" s="85">
        <f t="shared" si="3"/>
        <v>81</v>
      </c>
      <c r="B94" s="88" t="s">
        <v>35</v>
      </c>
      <c r="C94" s="5" t="s">
        <v>69</v>
      </c>
      <c r="D94" s="5" t="s">
        <v>162</v>
      </c>
      <c r="E94" s="8" t="s">
        <v>272</v>
      </c>
      <c r="F94" s="5" t="s">
        <v>62</v>
      </c>
      <c r="G94" s="5" t="s">
        <v>34</v>
      </c>
      <c r="H94" s="24"/>
      <c r="I94" s="3"/>
      <c r="J94" s="3"/>
      <c r="K94" s="3"/>
      <c r="L94" s="3"/>
      <c r="M94" s="3"/>
      <c r="N94" s="24">
        <v>50000</v>
      </c>
      <c r="O94" s="90"/>
      <c r="P94" s="90"/>
      <c r="Q94" s="90"/>
      <c r="R94" s="90"/>
      <c r="S94" s="89">
        <v>50000</v>
      </c>
      <c r="T94" s="24">
        <v>50000</v>
      </c>
    </row>
    <row r="95" spans="1:20" ht="26.25">
      <c r="A95" s="85">
        <f t="shared" si="3"/>
        <v>82</v>
      </c>
      <c r="B95" s="7" t="s">
        <v>48</v>
      </c>
      <c r="C95" s="8" t="s">
        <v>11</v>
      </c>
      <c r="D95" s="8" t="s">
        <v>47</v>
      </c>
      <c r="E95" s="11"/>
      <c r="F95" s="8" t="s">
        <v>11</v>
      </c>
      <c r="G95" s="8" t="s">
        <v>11</v>
      </c>
      <c r="H95" s="23" t="e">
        <f>H96</f>
        <v>#REF!</v>
      </c>
      <c r="N95" s="23">
        <f>N96</f>
        <v>115600</v>
      </c>
      <c r="S95" s="23">
        <v>110500</v>
      </c>
      <c r="T95" s="23">
        <f>T96</f>
        <v>119900</v>
      </c>
    </row>
    <row r="96" spans="1:20" ht="51">
      <c r="A96" s="85">
        <f t="shared" si="3"/>
        <v>83</v>
      </c>
      <c r="B96" s="7" t="s">
        <v>70</v>
      </c>
      <c r="C96" s="8" t="s">
        <v>11</v>
      </c>
      <c r="D96" s="8" t="s">
        <v>71</v>
      </c>
      <c r="F96" s="8" t="s">
        <v>11</v>
      </c>
      <c r="G96" s="8" t="s">
        <v>11</v>
      </c>
      <c r="H96" s="23" t="e">
        <f>H98</f>
        <v>#REF!</v>
      </c>
      <c r="N96" s="23">
        <f>N98</f>
        <v>115600</v>
      </c>
      <c r="S96" s="23">
        <v>110500</v>
      </c>
      <c r="T96" s="23">
        <f>T98</f>
        <v>119900</v>
      </c>
    </row>
    <row r="97" spans="1:20" ht="52.5" customHeight="1">
      <c r="A97" s="85">
        <f t="shared" si="3"/>
        <v>84</v>
      </c>
      <c r="B97" s="68" t="s">
        <v>283</v>
      </c>
      <c r="C97" s="8"/>
      <c r="D97" s="8" t="s">
        <v>71</v>
      </c>
      <c r="E97" s="8" t="s">
        <v>218</v>
      </c>
      <c r="F97" s="8"/>
      <c r="G97" s="8"/>
      <c r="H97" s="23"/>
      <c r="N97" s="23">
        <f>N98</f>
        <v>115600</v>
      </c>
      <c r="S97" s="23">
        <v>110500</v>
      </c>
      <c r="T97" s="23">
        <f>T98</f>
        <v>119900</v>
      </c>
    </row>
    <row r="98" spans="1:20" ht="127.5">
      <c r="A98" s="85">
        <f t="shared" si="3"/>
        <v>85</v>
      </c>
      <c r="B98" s="1" t="s">
        <v>139</v>
      </c>
      <c r="C98" s="8"/>
      <c r="D98" s="8" t="s">
        <v>71</v>
      </c>
      <c r="E98" s="8" t="s">
        <v>206</v>
      </c>
      <c r="F98" s="8"/>
      <c r="G98" s="8"/>
      <c r="H98" s="23" t="e">
        <f>H99+H107</f>
        <v>#REF!</v>
      </c>
      <c r="N98" s="23">
        <f>N99+N107</f>
        <v>115600</v>
      </c>
      <c r="S98" s="23">
        <v>110500</v>
      </c>
      <c r="T98" s="23">
        <f>T99+T107</f>
        <v>119900</v>
      </c>
    </row>
    <row r="99" spans="1:20" ht="153">
      <c r="A99" s="85">
        <f t="shared" si="3"/>
        <v>86</v>
      </c>
      <c r="B99" s="1" t="s">
        <v>136</v>
      </c>
      <c r="C99" s="6"/>
      <c r="D99" s="8" t="s">
        <v>71</v>
      </c>
      <c r="E99" s="8" t="s">
        <v>206</v>
      </c>
      <c r="F99" s="8" t="s">
        <v>45</v>
      </c>
      <c r="G99" s="6"/>
      <c r="H99" s="23">
        <f>H100</f>
        <v>180000</v>
      </c>
      <c r="N99" s="23">
        <f>N100+N103</f>
        <v>106200</v>
      </c>
      <c r="S99" s="23">
        <v>106200</v>
      </c>
      <c r="T99" s="23">
        <f>T100+T103</f>
        <v>109500</v>
      </c>
    </row>
    <row r="100" spans="1:20" ht="76.5">
      <c r="A100" s="85">
        <f t="shared" si="3"/>
        <v>87</v>
      </c>
      <c r="B100" s="1" t="s">
        <v>141</v>
      </c>
      <c r="C100" s="6"/>
      <c r="D100" s="8" t="s">
        <v>71</v>
      </c>
      <c r="E100" s="8" t="s">
        <v>206</v>
      </c>
      <c r="F100" s="8" t="s">
        <v>51</v>
      </c>
      <c r="G100" s="6"/>
      <c r="H100" s="23">
        <f>H101</f>
        <v>180000</v>
      </c>
      <c r="N100" s="23">
        <f>N101</f>
        <v>99200</v>
      </c>
      <c r="S100" s="23">
        <v>99200</v>
      </c>
      <c r="T100" s="23">
        <f>T101</f>
        <v>102500</v>
      </c>
    </row>
    <row r="101" spans="1:20" ht="51">
      <c r="A101" s="85">
        <f t="shared" si="3"/>
        <v>88</v>
      </c>
      <c r="B101" s="95" t="s">
        <v>172</v>
      </c>
      <c r="C101" s="6"/>
      <c r="D101" s="8" t="s">
        <v>71</v>
      </c>
      <c r="E101" s="8" t="s">
        <v>206</v>
      </c>
      <c r="F101" s="8" t="s">
        <v>52</v>
      </c>
      <c r="G101" s="6"/>
      <c r="H101" s="23">
        <f>H102+H106</f>
        <v>180000</v>
      </c>
      <c r="N101" s="23">
        <f>N102+N106</f>
        <v>99200</v>
      </c>
      <c r="S101" s="23">
        <v>99200</v>
      </c>
      <c r="T101" s="23">
        <f>T102+T106</f>
        <v>102500</v>
      </c>
    </row>
    <row r="102" spans="1:20" s="78" customFormat="1" ht="26.25">
      <c r="A102" s="85">
        <f t="shared" si="3"/>
        <v>89</v>
      </c>
      <c r="B102" s="4" t="s">
        <v>20</v>
      </c>
      <c r="C102" s="5" t="s">
        <v>69</v>
      </c>
      <c r="D102" s="5" t="s">
        <v>71</v>
      </c>
      <c r="E102" s="5" t="s">
        <v>206</v>
      </c>
      <c r="F102" s="5" t="s">
        <v>52</v>
      </c>
      <c r="G102" s="5" t="s">
        <v>19</v>
      </c>
      <c r="H102" s="24">
        <v>138000</v>
      </c>
      <c r="I102" s="3"/>
      <c r="J102" s="3"/>
      <c r="K102" s="3"/>
      <c r="L102" s="3"/>
      <c r="M102" s="3"/>
      <c r="N102" s="24">
        <v>76190</v>
      </c>
      <c r="O102" s="90"/>
      <c r="P102" s="90"/>
      <c r="Q102" s="90"/>
      <c r="R102" s="90"/>
      <c r="S102" s="89">
        <v>76190</v>
      </c>
      <c r="T102" s="24">
        <v>78390</v>
      </c>
    </row>
    <row r="103" spans="1:20" ht="102">
      <c r="A103" s="85">
        <f t="shared" si="3"/>
        <v>90</v>
      </c>
      <c r="B103" s="96" t="s">
        <v>175</v>
      </c>
      <c r="C103" s="8"/>
      <c r="D103" s="8" t="s">
        <v>71</v>
      </c>
      <c r="E103" s="8" t="s">
        <v>206</v>
      </c>
      <c r="F103" s="8" t="s">
        <v>53</v>
      </c>
      <c r="G103" s="8"/>
      <c r="H103" s="23"/>
      <c r="I103" s="27"/>
      <c r="J103" s="27"/>
      <c r="K103" s="27"/>
      <c r="L103" s="27"/>
      <c r="M103" s="27"/>
      <c r="N103" s="23">
        <f>N104</f>
        <v>7000</v>
      </c>
      <c r="O103" s="92"/>
      <c r="P103" s="92"/>
      <c r="Q103" s="92"/>
      <c r="R103" s="92"/>
      <c r="S103" s="91">
        <v>7000</v>
      </c>
      <c r="T103" s="23">
        <f>T104</f>
        <v>7000</v>
      </c>
    </row>
    <row r="104" spans="1:20" s="78" customFormat="1" ht="26.25">
      <c r="A104" s="85">
        <f t="shared" si="3"/>
        <v>91</v>
      </c>
      <c r="B104" s="88" t="s">
        <v>22</v>
      </c>
      <c r="C104" s="5" t="s">
        <v>69</v>
      </c>
      <c r="D104" s="5" t="s">
        <v>71</v>
      </c>
      <c r="E104" s="5" t="s">
        <v>206</v>
      </c>
      <c r="F104" s="5" t="s">
        <v>53</v>
      </c>
      <c r="G104" s="5" t="s">
        <v>21</v>
      </c>
      <c r="H104" s="24"/>
      <c r="I104" s="3"/>
      <c r="J104" s="3"/>
      <c r="K104" s="3"/>
      <c r="L104" s="3"/>
      <c r="M104" s="3"/>
      <c r="N104" s="24">
        <v>7000</v>
      </c>
      <c r="O104" s="90"/>
      <c r="P104" s="90"/>
      <c r="Q104" s="90"/>
      <c r="R104" s="90"/>
      <c r="S104" s="89">
        <v>7000</v>
      </c>
      <c r="T104" s="24">
        <v>7000</v>
      </c>
    </row>
    <row r="105" spans="1:20" ht="127.5">
      <c r="A105" s="85">
        <f t="shared" si="3"/>
        <v>92</v>
      </c>
      <c r="B105" s="95" t="s">
        <v>176</v>
      </c>
      <c r="C105" s="8"/>
      <c r="D105" s="8" t="s">
        <v>71</v>
      </c>
      <c r="E105" s="8" t="s">
        <v>206</v>
      </c>
      <c r="F105" s="8" t="s">
        <v>54</v>
      </c>
      <c r="G105" s="8"/>
      <c r="H105" s="23"/>
      <c r="I105" s="27"/>
      <c r="J105" s="27"/>
      <c r="K105" s="27"/>
      <c r="L105" s="27"/>
      <c r="M105" s="27"/>
      <c r="N105" s="23">
        <f>N106</f>
        <v>23010</v>
      </c>
      <c r="O105" s="27"/>
      <c r="P105" s="27"/>
      <c r="Q105" s="27"/>
      <c r="R105" s="27"/>
      <c r="S105" s="23">
        <v>23010</v>
      </c>
      <c r="T105" s="23">
        <f>T106</f>
        <v>24110</v>
      </c>
    </row>
    <row r="106" spans="1:20" s="78" customFormat="1" ht="26.25">
      <c r="A106" s="85">
        <f t="shared" si="3"/>
        <v>93</v>
      </c>
      <c r="B106" s="4" t="s">
        <v>24</v>
      </c>
      <c r="C106" s="5" t="s">
        <v>69</v>
      </c>
      <c r="D106" s="5" t="s">
        <v>71</v>
      </c>
      <c r="E106" s="5" t="s">
        <v>206</v>
      </c>
      <c r="F106" s="5" t="s">
        <v>54</v>
      </c>
      <c r="G106" s="5" t="s">
        <v>23</v>
      </c>
      <c r="H106" s="24">
        <v>42000</v>
      </c>
      <c r="I106" s="3"/>
      <c r="J106" s="3"/>
      <c r="K106" s="3"/>
      <c r="L106" s="3"/>
      <c r="M106" s="3"/>
      <c r="N106" s="24">
        <v>23010</v>
      </c>
      <c r="O106" s="90"/>
      <c r="P106" s="90"/>
      <c r="Q106" s="90"/>
      <c r="R106" s="90"/>
      <c r="S106" s="89">
        <v>23010</v>
      </c>
      <c r="T106" s="24">
        <v>24110</v>
      </c>
    </row>
    <row r="107" spans="1:20" ht="51">
      <c r="A107" s="85">
        <f t="shared" si="3"/>
        <v>94</v>
      </c>
      <c r="B107" s="95" t="s">
        <v>300</v>
      </c>
      <c r="C107" s="5"/>
      <c r="D107" s="8" t="s">
        <v>71</v>
      </c>
      <c r="E107" s="8" t="s">
        <v>206</v>
      </c>
      <c r="F107" s="19" t="s">
        <v>112</v>
      </c>
      <c r="G107" s="8"/>
      <c r="H107" s="23" t="e">
        <f>#REF!</f>
        <v>#REF!</v>
      </c>
      <c r="N107" s="23">
        <f>N108</f>
        <v>9400</v>
      </c>
      <c r="O107" s="90"/>
      <c r="P107" s="90"/>
      <c r="Q107" s="90"/>
      <c r="R107" s="90"/>
      <c r="S107" s="91">
        <v>4300</v>
      </c>
      <c r="T107" s="23">
        <f>T108</f>
        <v>10400</v>
      </c>
    </row>
    <row r="108" spans="1:20" ht="76.5">
      <c r="A108" s="85">
        <f t="shared" si="3"/>
        <v>95</v>
      </c>
      <c r="B108" s="95" t="s">
        <v>278</v>
      </c>
      <c r="C108" s="5"/>
      <c r="D108" s="8" t="s">
        <v>71</v>
      </c>
      <c r="E108" s="8" t="s">
        <v>206</v>
      </c>
      <c r="F108" s="19" t="s">
        <v>62</v>
      </c>
      <c r="G108" s="8"/>
      <c r="H108" s="23"/>
      <c r="N108" s="23">
        <f>N109</f>
        <v>9400</v>
      </c>
      <c r="O108" s="90"/>
      <c r="P108" s="90"/>
      <c r="Q108" s="90"/>
      <c r="R108" s="90"/>
      <c r="S108" s="91">
        <v>4300</v>
      </c>
      <c r="T108" s="23">
        <f>T109</f>
        <v>10400</v>
      </c>
    </row>
    <row r="109" spans="1:20" ht="76.5">
      <c r="A109" s="85">
        <f t="shared" si="3"/>
        <v>96</v>
      </c>
      <c r="B109" s="1" t="s">
        <v>189</v>
      </c>
      <c r="C109" s="5"/>
      <c r="D109" s="8" t="s">
        <v>71</v>
      </c>
      <c r="E109" s="8" t="s">
        <v>206</v>
      </c>
      <c r="F109" s="19" t="s">
        <v>62</v>
      </c>
      <c r="G109" s="5"/>
      <c r="H109" s="24">
        <f>H111</f>
        <v>3000</v>
      </c>
      <c r="N109" s="23">
        <f>SUM(N110:N111)</f>
        <v>9400</v>
      </c>
      <c r="O109" s="90"/>
      <c r="P109" s="90"/>
      <c r="Q109" s="90"/>
      <c r="R109" s="90"/>
      <c r="S109" s="91">
        <v>4300</v>
      </c>
      <c r="T109" s="23">
        <f>SUM(T110:T111)</f>
        <v>10400</v>
      </c>
    </row>
    <row r="110" spans="1:20" s="78" customFormat="1" ht="26.25">
      <c r="A110" s="85">
        <f t="shared" si="3"/>
        <v>97</v>
      </c>
      <c r="B110" s="2" t="s">
        <v>31</v>
      </c>
      <c r="C110" s="5" t="s">
        <v>69</v>
      </c>
      <c r="D110" s="5" t="s">
        <v>71</v>
      </c>
      <c r="E110" s="5" t="s">
        <v>206</v>
      </c>
      <c r="F110" s="5" t="s">
        <v>62</v>
      </c>
      <c r="G110" s="5" t="s">
        <v>30</v>
      </c>
      <c r="H110" s="24"/>
      <c r="I110" s="3"/>
      <c r="J110" s="3"/>
      <c r="K110" s="3"/>
      <c r="L110" s="3"/>
      <c r="M110" s="3"/>
      <c r="N110" s="24">
        <v>4000</v>
      </c>
      <c r="O110" s="90"/>
      <c r="P110" s="90"/>
      <c r="Q110" s="90"/>
      <c r="R110" s="90"/>
      <c r="S110" s="89">
        <v>4000</v>
      </c>
      <c r="T110" s="24">
        <v>5000</v>
      </c>
    </row>
    <row r="111" spans="1:20" s="78" customFormat="1" ht="43.5" customHeight="1">
      <c r="A111" s="85">
        <f t="shared" si="3"/>
        <v>98</v>
      </c>
      <c r="B111" s="4" t="s">
        <v>41</v>
      </c>
      <c r="C111" s="5" t="s">
        <v>69</v>
      </c>
      <c r="D111" s="5" t="s">
        <v>71</v>
      </c>
      <c r="E111" s="5" t="s">
        <v>206</v>
      </c>
      <c r="F111" s="5" t="s">
        <v>62</v>
      </c>
      <c r="G111" s="5" t="s">
        <v>40</v>
      </c>
      <c r="H111" s="24">
        <v>3000</v>
      </c>
      <c r="I111" s="3"/>
      <c r="J111" s="3"/>
      <c r="K111" s="3"/>
      <c r="L111" s="3"/>
      <c r="M111" s="3"/>
      <c r="N111" s="24">
        <v>5400</v>
      </c>
      <c r="O111" s="90"/>
      <c r="P111" s="90"/>
      <c r="Q111" s="90"/>
      <c r="R111" s="90"/>
      <c r="S111" s="89">
        <v>300</v>
      </c>
      <c r="T111" s="24">
        <v>5400</v>
      </c>
    </row>
    <row r="112" spans="1:20" ht="78.75" customHeight="1">
      <c r="A112" s="85">
        <f t="shared" si="3"/>
        <v>99</v>
      </c>
      <c r="B112" s="7" t="s">
        <v>50</v>
      </c>
      <c r="C112" s="8" t="s">
        <v>11</v>
      </c>
      <c r="D112" s="17" t="s">
        <v>49</v>
      </c>
      <c r="E112" s="8" t="s">
        <v>11</v>
      </c>
      <c r="F112" s="8" t="s">
        <v>11</v>
      </c>
      <c r="G112" s="8" t="s">
        <v>11</v>
      </c>
      <c r="H112" s="23" t="e">
        <f>#REF!+H129</f>
        <v>#REF!</v>
      </c>
      <c r="N112" s="23">
        <f>N113+N129</f>
        <v>654000</v>
      </c>
      <c r="O112" s="90"/>
      <c r="P112" s="90"/>
      <c r="Q112" s="90"/>
      <c r="R112" s="90"/>
      <c r="S112" s="91">
        <v>736100</v>
      </c>
      <c r="T112" s="23">
        <f>T113+T129</f>
        <v>649000</v>
      </c>
    </row>
    <row r="113" spans="1:20" ht="114" customHeight="1">
      <c r="A113" s="85">
        <f t="shared" si="3"/>
        <v>100</v>
      </c>
      <c r="B113" s="7" t="s">
        <v>56</v>
      </c>
      <c r="C113" s="8" t="s">
        <v>11</v>
      </c>
      <c r="D113" s="8" t="s">
        <v>55</v>
      </c>
      <c r="E113" s="8"/>
      <c r="F113" s="8"/>
      <c r="G113" s="8"/>
      <c r="H113" s="23"/>
      <c r="N113" s="23">
        <f>N114+N121</f>
        <v>11000</v>
      </c>
      <c r="S113" s="23">
        <v>11000</v>
      </c>
      <c r="T113" s="23">
        <f>T114+T121</f>
        <v>11000</v>
      </c>
    </row>
    <row r="114" spans="1:20" ht="42.75" customHeight="1">
      <c r="A114" s="85">
        <f t="shared" si="3"/>
        <v>101</v>
      </c>
      <c r="B114" s="1" t="s">
        <v>140</v>
      </c>
      <c r="C114" s="8"/>
      <c r="D114" s="8" t="s">
        <v>55</v>
      </c>
      <c r="E114" s="8" t="s">
        <v>173</v>
      </c>
      <c r="F114" s="8"/>
      <c r="G114" s="8"/>
      <c r="H114" s="23"/>
      <c r="N114" s="23">
        <f>N115</f>
        <v>10000</v>
      </c>
      <c r="S114" s="23">
        <v>10000</v>
      </c>
      <c r="T114" s="23">
        <f>T115</f>
        <v>10000</v>
      </c>
    </row>
    <row r="115" spans="1:20" ht="76.5">
      <c r="A115" s="85">
        <f t="shared" si="3"/>
        <v>102</v>
      </c>
      <c r="B115" s="29" t="s">
        <v>203</v>
      </c>
      <c r="C115" s="8"/>
      <c r="D115" s="8" t="s">
        <v>55</v>
      </c>
      <c r="E115" s="8" t="s">
        <v>204</v>
      </c>
      <c r="F115" s="8"/>
      <c r="G115" s="8"/>
      <c r="H115" s="23"/>
      <c r="N115" s="23">
        <f>N116</f>
        <v>10000</v>
      </c>
      <c r="S115" s="23">
        <v>10000</v>
      </c>
      <c r="T115" s="23">
        <f>T116</f>
        <v>10000</v>
      </c>
    </row>
    <row r="116" spans="1:20" ht="93.75" customHeight="1">
      <c r="A116" s="85">
        <f t="shared" si="3"/>
        <v>103</v>
      </c>
      <c r="B116" s="9" t="s">
        <v>57</v>
      </c>
      <c r="C116" s="8" t="s">
        <v>11</v>
      </c>
      <c r="D116" s="8" t="s">
        <v>55</v>
      </c>
      <c r="E116" s="100" t="s">
        <v>233</v>
      </c>
      <c r="F116" s="8"/>
      <c r="G116" s="8" t="s">
        <v>11</v>
      </c>
      <c r="H116" s="23" t="e">
        <f>#REF!</f>
        <v>#REF!</v>
      </c>
      <c r="N116" s="23">
        <f>N117</f>
        <v>10000</v>
      </c>
      <c r="S116" s="23">
        <v>10000</v>
      </c>
      <c r="T116" s="23">
        <f>T117</f>
        <v>10000</v>
      </c>
    </row>
    <row r="117" spans="1:20" ht="51">
      <c r="A117" s="85">
        <f t="shared" si="3"/>
        <v>104</v>
      </c>
      <c r="B117" s="95" t="s">
        <v>300</v>
      </c>
      <c r="C117" s="8" t="s">
        <v>11</v>
      </c>
      <c r="D117" s="8" t="s">
        <v>55</v>
      </c>
      <c r="E117" s="100" t="s">
        <v>233</v>
      </c>
      <c r="F117" s="8" t="s">
        <v>112</v>
      </c>
      <c r="G117" s="8" t="s">
        <v>11</v>
      </c>
      <c r="H117" s="23">
        <f>H119</f>
        <v>10000</v>
      </c>
      <c r="N117" s="23">
        <f>N119</f>
        <v>10000</v>
      </c>
      <c r="S117" s="23">
        <v>10000</v>
      </c>
      <c r="T117" s="23">
        <f>T119</f>
        <v>10000</v>
      </c>
    </row>
    <row r="118" spans="1:20" ht="76.5">
      <c r="A118" s="85">
        <f t="shared" si="3"/>
        <v>105</v>
      </c>
      <c r="B118" s="95" t="s">
        <v>278</v>
      </c>
      <c r="C118" s="8"/>
      <c r="D118" s="8" t="s">
        <v>55</v>
      </c>
      <c r="E118" s="100" t="s">
        <v>233</v>
      </c>
      <c r="F118" s="8" t="s">
        <v>61</v>
      </c>
      <c r="G118" s="8"/>
      <c r="H118" s="23"/>
      <c r="N118" s="23">
        <f>N119</f>
        <v>10000</v>
      </c>
      <c r="S118" s="23">
        <v>10000</v>
      </c>
      <c r="T118" s="23">
        <f>T119</f>
        <v>10000</v>
      </c>
    </row>
    <row r="119" spans="1:20" ht="76.5">
      <c r="A119" s="85">
        <f t="shared" si="3"/>
        <v>106</v>
      </c>
      <c r="B119" s="1" t="s">
        <v>189</v>
      </c>
      <c r="C119" s="8"/>
      <c r="D119" s="8" t="s">
        <v>55</v>
      </c>
      <c r="E119" s="100" t="s">
        <v>233</v>
      </c>
      <c r="F119" s="8" t="s">
        <v>62</v>
      </c>
      <c r="G119" s="8"/>
      <c r="H119" s="23">
        <f>H120</f>
        <v>10000</v>
      </c>
      <c r="N119" s="23">
        <f>N120</f>
        <v>10000</v>
      </c>
      <c r="S119" s="23">
        <v>10000</v>
      </c>
      <c r="T119" s="23">
        <f>T120</f>
        <v>10000</v>
      </c>
    </row>
    <row r="120" spans="1:20" s="78" customFormat="1" ht="26.25">
      <c r="A120" s="85">
        <f t="shared" si="3"/>
        <v>107</v>
      </c>
      <c r="B120" s="4" t="s">
        <v>35</v>
      </c>
      <c r="C120" s="5" t="s">
        <v>69</v>
      </c>
      <c r="D120" s="5" t="s">
        <v>55</v>
      </c>
      <c r="E120" s="101" t="s">
        <v>233</v>
      </c>
      <c r="F120" s="5" t="s">
        <v>62</v>
      </c>
      <c r="G120" s="5" t="s">
        <v>34</v>
      </c>
      <c r="H120" s="24">
        <v>10000</v>
      </c>
      <c r="I120" s="3"/>
      <c r="J120" s="3"/>
      <c r="K120" s="3"/>
      <c r="L120" s="3"/>
      <c r="M120" s="3"/>
      <c r="N120" s="24">
        <v>10000</v>
      </c>
      <c r="O120" s="90"/>
      <c r="P120" s="90"/>
      <c r="Q120" s="90"/>
      <c r="R120" s="90"/>
      <c r="S120" s="89">
        <v>10000</v>
      </c>
      <c r="T120" s="24">
        <v>10000</v>
      </c>
    </row>
    <row r="121" spans="1:20" ht="26.25">
      <c r="A121" s="85">
        <f t="shared" si="3"/>
        <v>108</v>
      </c>
      <c r="B121" s="7" t="s">
        <v>150</v>
      </c>
      <c r="C121" s="20"/>
      <c r="D121" s="20"/>
      <c r="E121" s="17" t="s">
        <v>178</v>
      </c>
      <c r="F121" s="20"/>
      <c r="G121" s="28"/>
      <c r="H121" s="24"/>
      <c r="N121" s="23">
        <f aca="true" t="shared" si="6" ref="N121:N127">N122</f>
        <v>1000</v>
      </c>
      <c r="S121" s="23">
        <v>1000</v>
      </c>
      <c r="T121" s="23">
        <f aca="true" t="shared" si="7" ref="T121:T127">T122</f>
        <v>1000</v>
      </c>
    </row>
    <row r="122" spans="1:20" ht="102">
      <c r="A122" s="85">
        <f t="shared" si="3"/>
        <v>109</v>
      </c>
      <c r="B122" s="7" t="s">
        <v>183</v>
      </c>
      <c r="C122" s="20"/>
      <c r="D122" s="17" t="s">
        <v>55</v>
      </c>
      <c r="E122" s="17" t="s">
        <v>182</v>
      </c>
      <c r="F122" s="20"/>
      <c r="G122" s="28"/>
      <c r="H122" s="24"/>
      <c r="N122" s="23">
        <f>N123</f>
        <v>1000</v>
      </c>
      <c r="S122" s="23">
        <v>1000</v>
      </c>
      <c r="T122" s="23">
        <f>T123</f>
        <v>1000</v>
      </c>
    </row>
    <row r="123" spans="1:20" ht="102">
      <c r="A123" s="85">
        <f t="shared" si="3"/>
        <v>110</v>
      </c>
      <c r="B123" s="7" t="s">
        <v>287</v>
      </c>
      <c r="C123" s="20"/>
      <c r="D123" s="17" t="s">
        <v>55</v>
      </c>
      <c r="E123" s="17" t="s">
        <v>182</v>
      </c>
      <c r="F123" s="20"/>
      <c r="G123" s="28"/>
      <c r="H123" s="24"/>
      <c r="N123" s="23">
        <f>N124</f>
        <v>1000</v>
      </c>
      <c r="S123" s="23">
        <v>1000</v>
      </c>
      <c r="T123" s="23">
        <f>T124</f>
        <v>1000</v>
      </c>
    </row>
    <row r="124" spans="1:20" ht="204">
      <c r="A124" s="85">
        <f t="shared" si="3"/>
        <v>111</v>
      </c>
      <c r="B124" s="64" t="s">
        <v>205</v>
      </c>
      <c r="C124" s="20"/>
      <c r="D124" s="17" t="s">
        <v>55</v>
      </c>
      <c r="E124" s="17" t="s">
        <v>234</v>
      </c>
      <c r="F124" s="20"/>
      <c r="G124" s="28"/>
      <c r="H124" s="24"/>
      <c r="N124" s="23">
        <f t="shared" si="6"/>
        <v>1000</v>
      </c>
      <c r="S124" s="23">
        <v>1000</v>
      </c>
      <c r="T124" s="23">
        <f t="shared" si="7"/>
        <v>1000</v>
      </c>
    </row>
    <row r="125" spans="1:20" ht="51">
      <c r="A125" s="85">
        <f t="shared" si="3"/>
        <v>112</v>
      </c>
      <c r="B125" s="95" t="s">
        <v>300</v>
      </c>
      <c r="C125" s="17"/>
      <c r="D125" s="17" t="s">
        <v>55</v>
      </c>
      <c r="E125" s="17" t="s">
        <v>234</v>
      </c>
      <c r="F125" s="17" t="s">
        <v>112</v>
      </c>
      <c r="G125" s="57"/>
      <c r="H125" s="23"/>
      <c r="I125" s="27"/>
      <c r="J125" s="27"/>
      <c r="K125" s="27"/>
      <c r="L125" s="27"/>
      <c r="M125" s="27"/>
      <c r="N125" s="23">
        <f t="shared" si="6"/>
        <v>1000</v>
      </c>
      <c r="S125" s="23">
        <v>1000</v>
      </c>
      <c r="T125" s="23">
        <f t="shared" si="7"/>
        <v>1000</v>
      </c>
    </row>
    <row r="126" spans="1:20" ht="76.5">
      <c r="A126" s="85">
        <f t="shared" si="3"/>
        <v>113</v>
      </c>
      <c r="B126" s="95" t="s">
        <v>278</v>
      </c>
      <c r="C126" s="17"/>
      <c r="D126" s="17" t="s">
        <v>55</v>
      </c>
      <c r="E126" s="17" t="s">
        <v>234</v>
      </c>
      <c r="F126" s="17" t="s">
        <v>61</v>
      </c>
      <c r="G126" s="57"/>
      <c r="H126" s="23"/>
      <c r="I126" s="27"/>
      <c r="J126" s="27"/>
      <c r="K126" s="27"/>
      <c r="L126" s="27"/>
      <c r="M126" s="27"/>
      <c r="N126" s="23">
        <f t="shared" si="6"/>
        <v>1000</v>
      </c>
      <c r="S126" s="23">
        <v>1000</v>
      </c>
      <c r="T126" s="23">
        <f t="shared" si="7"/>
        <v>1000</v>
      </c>
    </row>
    <row r="127" spans="1:20" ht="96" customHeight="1">
      <c r="A127" s="85">
        <f t="shared" si="3"/>
        <v>114</v>
      </c>
      <c r="B127" s="1" t="s">
        <v>190</v>
      </c>
      <c r="C127" s="17"/>
      <c r="D127" s="17" t="s">
        <v>55</v>
      </c>
      <c r="E127" s="17" t="s">
        <v>234</v>
      </c>
      <c r="F127" s="17" t="s">
        <v>62</v>
      </c>
      <c r="G127" s="57"/>
      <c r="H127" s="23"/>
      <c r="I127" s="27"/>
      <c r="J127" s="27"/>
      <c r="K127" s="27"/>
      <c r="L127" s="27"/>
      <c r="M127" s="27"/>
      <c r="N127" s="71">
        <f t="shared" si="6"/>
        <v>1000</v>
      </c>
      <c r="O127" s="90"/>
      <c r="P127" s="90"/>
      <c r="Q127" s="90"/>
      <c r="R127" s="90"/>
      <c r="S127" s="93">
        <v>1000</v>
      </c>
      <c r="T127" s="71">
        <f t="shared" si="7"/>
        <v>1000</v>
      </c>
    </row>
    <row r="128" spans="1:20" s="78" customFormat="1" ht="26.25">
      <c r="A128" s="85">
        <f t="shared" si="3"/>
        <v>115</v>
      </c>
      <c r="B128" s="4" t="s">
        <v>35</v>
      </c>
      <c r="C128" s="20" t="s">
        <v>69</v>
      </c>
      <c r="D128" s="20" t="s">
        <v>55</v>
      </c>
      <c r="E128" s="20" t="s">
        <v>234</v>
      </c>
      <c r="F128" s="20" t="s">
        <v>62</v>
      </c>
      <c r="G128" s="28">
        <v>226</v>
      </c>
      <c r="H128" s="24"/>
      <c r="I128" s="3"/>
      <c r="J128" s="3"/>
      <c r="K128" s="3"/>
      <c r="L128" s="3"/>
      <c r="M128" s="3"/>
      <c r="N128" s="24">
        <v>1000</v>
      </c>
      <c r="O128" s="90"/>
      <c r="P128" s="90"/>
      <c r="Q128" s="90"/>
      <c r="R128" s="90"/>
      <c r="S128" s="89">
        <v>1000</v>
      </c>
      <c r="T128" s="24">
        <v>1000</v>
      </c>
    </row>
    <row r="129" spans="1:20" ht="26.25">
      <c r="A129" s="85">
        <f t="shared" si="3"/>
        <v>116</v>
      </c>
      <c r="B129" s="7" t="s">
        <v>118</v>
      </c>
      <c r="C129" s="6" t="s">
        <v>11</v>
      </c>
      <c r="D129" s="8" t="s">
        <v>72</v>
      </c>
      <c r="E129" s="8"/>
      <c r="F129" s="8"/>
      <c r="G129" s="6" t="s">
        <v>11</v>
      </c>
      <c r="H129" s="23" t="e">
        <f>H130</f>
        <v>#REF!</v>
      </c>
      <c r="N129" s="23">
        <f>N130+N147</f>
        <v>643000</v>
      </c>
      <c r="S129" s="23">
        <v>725100</v>
      </c>
      <c r="T129" s="23">
        <f>T130+T147</f>
        <v>638000</v>
      </c>
    </row>
    <row r="130" spans="1:20" ht="26.25">
      <c r="A130" s="85">
        <f t="shared" si="3"/>
        <v>117</v>
      </c>
      <c r="B130" s="21" t="s">
        <v>140</v>
      </c>
      <c r="C130" s="6"/>
      <c r="D130" s="8" t="s">
        <v>72</v>
      </c>
      <c r="E130" s="19" t="s">
        <v>173</v>
      </c>
      <c r="F130" s="8"/>
      <c r="G130" s="6"/>
      <c r="H130" s="23" t="e">
        <f>H131</f>
        <v>#REF!</v>
      </c>
      <c r="N130" s="23">
        <f>N131</f>
        <v>621000</v>
      </c>
      <c r="S130" s="23">
        <v>703100</v>
      </c>
      <c r="T130" s="23">
        <f>T131</f>
        <v>616000</v>
      </c>
    </row>
    <row r="131" spans="1:20" ht="127.5">
      <c r="A131" s="85">
        <f aca="true" t="shared" si="8" ref="A131:A201">A130+1</f>
        <v>118</v>
      </c>
      <c r="B131" s="9" t="s">
        <v>155</v>
      </c>
      <c r="C131" s="6"/>
      <c r="D131" s="8" t="s">
        <v>72</v>
      </c>
      <c r="E131" s="19" t="s">
        <v>195</v>
      </c>
      <c r="F131" s="8"/>
      <c r="G131" s="6"/>
      <c r="H131" s="23" t="e">
        <f>H133+H140</f>
        <v>#REF!</v>
      </c>
      <c r="N131" s="23">
        <f>N133+N140+N155</f>
        <v>621000</v>
      </c>
      <c r="S131" s="23">
        <v>703100</v>
      </c>
      <c r="T131" s="23">
        <f>T133+T140+T155</f>
        <v>616000</v>
      </c>
    </row>
    <row r="132" spans="1:20" ht="102" customHeight="1">
      <c r="A132" s="85">
        <f t="shared" si="8"/>
        <v>119</v>
      </c>
      <c r="B132" s="65" t="s">
        <v>212</v>
      </c>
      <c r="C132" s="6"/>
      <c r="D132" s="8" t="s">
        <v>72</v>
      </c>
      <c r="E132" s="19" t="s">
        <v>250</v>
      </c>
      <c r="F132" s="8"/>
      <c r="G132" s="6"/>
      <c r="H132" s="23"/>
      <c r="N132" s="23">
        <f>N133</f>
        <v>450000</v>
      </c>
      <c r="S132" s="23">
        <v>518700</v>
      </c>
      <c r="T132" s="23">
        <f>T133</f>
        <v>450000</v>
      </c>
    </row>
    <row r="133" spans="1:20" ht="153">
      <c r="A133" s="85">
        <f t="shared" si="8"/>
        <v>120</v>
      </c>
      <c r="B133" s="1" t="s">
        <v>145</v>
      </c>
      <c r="C133" s="6"/>
      <c r="D133" s="8" t="s">
        <v>72</v>
      </c>
      <c r="E133" s="19" t="s">
        <v>250</v>
      </c>
      <c r="F133" s="8" t="s">
        <v>45</v>
      </c>
      <c r="G133" s="6"/>
      <c r="H133" s="23">
        <f>H134</f>
        <v>672000</v>
      </c>
      <c r="N133" s="23">
        <f>N134</f>
        <v>450000</v>
      </c>
      <c r="S133" s="23">
        <v>518700</v>
      </c>
      <c r="T133" s="23">
        <f>T134</f>
        <v>450000</v>
      </c>
    </row>
    <row r="134" spans="1:20" ht="51">
      <c r="A134" s="85">
        <f t="shared" si="8"/>
        <v>121</v>
      </c>
      <c r="B134" s="1" t="s">
        <v>109</v>
      </c>
      <c r="C134" s="6"/>
      <c r="D134" s="8" t="s">
        <v>72</v>
      </c>
      <c r="E134" s="19" t="s">
        <v>250</v>
      </c>
      <c r="F134" s="8" t="s">
        <v>46</v>
      </c>
      <c r="G134" s="6"/>
      <c r="H134" s="23">
        <f>H135</f>
        <v>672000</v>
      </c>
      <c r="N134" s="23">
        <f>N135</f>
        <v>450000</v>
      </c>
      <c r="S134" s="23">
        <v>518700</v>
      </c>
      <c r="T134" s="23">
        <f>T135</f>
        <v>450000</v>
      </c>
    </row>
    <row r="135" spans="1:20" ht="84" customHeight="1">
      <c r="A135" s="85">
        <f t="shared" si="8"/>
        <v>122</v>
      </c>
      <c r="B135" s="1" t="s">
        <v>276</v>
      </c>
      <c r="C135" s="6"/>
      <c r="D135" s="8" t="s">
        <v>72</v>
      </c>
      <c r="E135" s="19" t="s">
        <v>250</v>
      </c>
      <c r="F135" s="8" t="s">
        <v>110</v>
      </c>
      <c r="G135" s="6"/>
      <c r="H135" s="23">
        <f>H136+H138</f>
        <v>672000</v>
      </c>
      <c r="N135" s="23">
        <f>N136+N138</f>
        <v>450000</v>
      </c>
      <c r="S135" s="23">
        <v>518700</v>
      </c>
      <c r="T135" s="23">
        <f>T136+T138</f>
        <v>450000</v>
      </c>
    </row>
    <row r="136" spans="1:20" ht="26.25">
      <c r="A136" s="85">
        <f t="shared" si="8"/>
        <v>123</v>
      </c>
      <c r="B136" s="4" t="s">
        <v>20</v>
      </c>
      <c r="C136" s="5" t="s">
        <v>69</v>
      </c>
      <c r="D136" s="5" t="s">
        <v>72</v>
      </c>
      <c r="E136" s="18" t="s">
        <v>250</v>
      </c>
      <c r="F136" s="5" t="s">
        <v>110</v>
      </c>
      <c r="G136" s="5" t="s">
        <v>19</v>
      </c>
      <c r="H136" s="24">
        <v>521000</v>
      </c>
      <c r="N136" s="24">
        <v>350000</v>
      </c>
      <c r="O136" s="78"/>
      <c r="P136" s="78"/>
      <c r="Q136" s="78"/>
      <c r="R136" s="78"/>
      <c r="S136" s="77">
        <v>398400</v>
      </c>
      <c r="T136" s="24">
        <v>350000</v>
      </c>
    </row>
    <row r="137" spans="1:20" ht="102">
      <c r="A137" s="85">
        <f t="shared" si="8"/>
        <v>124</v>
      </c>
      <c r="B137" s="95" t="s">
        <v>277</v>
      </c>
      <c r="C137" s="5"/>
      <c r="D137" s="8" t="s">
        <v>72</v>
      </c>
      <c r="E137" s="19" t="s">
        <v>250</v>
      </c>
      <c r="F137" s="8" t="s">
        <v>125</v>
      </c>
      <c r="G137" s="8"/>
      <c r="H137" s="23"/>
      <c r="I137" s="27"/>
      <c r="J137" s="27"/>
      <c r="K137" s="27"/>
      <c r="L137" s="27"/>
      <c r="M137" s="27"/>
      <c r="N137" s="23">
        <f>N138</f>
        <v>100000</v>
      </c>
      <c r="S137" s="23">
        <v>120300</v>
      </c>
      <c r="T137" s="23">
        <f>T138</f>
        <v>100000</v>
      </c>
    </row>
    <row r="138" spans="1:20" s="78" customFormat="1" ht="26.25">
      <c r="A138" s="85">
        <f t="shared" si="8"/>
        <v>125</v>
      </c>
      <c r="B138" s="4" t="s">
        <v>24</v>
      </c>
      <c r="C138" s="5" t="s">
        <v>69</v>
      </c>
      <c r="D138" s="5" t="s">
        <v>72</v>
      </c>
      <c r="E138" s="18" t="s">
        <v>250</v>
      </c>
      <c r="F138" s="5" t="s">
        <v>125</v>
      </c>
      <c r="G138" s="5" t="s">
        <v>23</v>
      </c>
      <c r="H138" s="24">
        <v>151000</v>
      </c>
      <c r="I138" s="3"/>
      <c r="J138" s="3"/>
      <c r="K138" s="3"/>
      <c r="L138" s="3"/>
      <c r="M138" s="3"/>
      <c r="N138" s="24">
        <v>100000</v>
      </c>
      <c r="O138" s="3"/>
      <c r="P138" s="3"/>
      <c r="Q138" s="3"/>
      <c r="R138" s="3"/>
      <c r="S138" s="24">
        <v>120300</v>
      </c>
      <c r="T138" s="24">
        <v>100000</v>
      </c>
    </row>
    <row r="139" spans="1:20" ht="102">
      <c r="A139" s="85">
        <f t="shared" si="8"/>
        <v>126</v>
      </c>
      <c r="B139" s="1" t="s">
        <v>213</v>
      </c>
      <c r="C139" s="8"/>
      <c r="D139" s="8" t="s">
        <v>72</v>
      </c>
      <c r="E139" s="19" t="s">
        <v>259</v>
      </c>
      <c r="F139" s="8"/>
      <c r="G139" s="8"/>
      <c r="H139" s="23"/>
      <c r="I139" s="27"/>
      <c r="J139" s="27"/>
      <c r="K139" s="27"/>
      <c r="L139" s="27"/>
      <c r="M139" s="27"/>
      <c r="N139" s="23">
        <f>N140</f>
        <v>170000</v>
      </c>
      <c r="S139" s="23">
        <v>183400</v>
      </c>
      <c r="T139" s="23">
        <f>T140</f>
        <v>165000</v>
      </c>
    </row>
    <row r="140" spans="1:20" ht="51">
      <c r="A140" s="85">
        <f t="shared" si="8"/>
        <v>127</v>
      </c>
      <c r="B140" s="95" t="s">
        <v>300</v>
      </c>
      <c r="C140" s="5"/>
      <c r="D140" s="8" t="s">
        <v>72</v>
      </c>
      <c r="E140" s="19" t="s">
        <v>259</v>
      </c>
      <c r="F140" s="8" t="s">
        <v>112</v>
      </c>
      <c r="G140" s="5"/>
      <c r="H140" s="23" t="e">
        <f>#REF!</f>
        <v>#REF!</v>
      </c>
      <c r="N140" s="23">
        <f>N141</f>
        <v>170000</v>
      </c>
      <c r="S140" s="23">
        <v>183400</v>
      </c>
      <c r="T140" s="23">
        <f>T141</f>
        <v>165000</v>
      </c>
    </row>
    <row r="141" spans="1:20" ht="76.5">
      <c r="A141" s="85">
        <f t="shared" si="8"/>
        <v>128</v>
      </c>
      <c r="B141" s="95" t="s">
        <v>278</v>
      </c>
      <c r="C141" s="5"/>
      <c r="D141" s="8" t="s">
        <v>72</v>
      </c>
      <c r="E141" s="19" t="s">
        <v>259</v>
      </c>
      <c r="F141" s="8" t="s">
        <v>62</v>
      </c>
      <c r="G141" s="5"/>
      <c r="H141" s="23"/>
      <c r="N141" s="23">
        <f>N142</f>
        <v>170000</v>
      </c>
      <c r="S141" s="23">
        <v>183400</v>
      </c>
      <c r="T141" s="23">
        <f>T142</f>
        <v>165000</v>
      </c>
    </row>
    <row r="142" spans="1:20" ht="81" customHeight="1">
      <c r="A142" s="85">
        <f t="shared" si="8"/>
        <v>129</v>
      </c>
      <c r="B142" s="1" t="s">
        <v>190</v>
      </c>
      <c r="C142" s="5"/>
      <c r="D142" s="8" t="s">
        <v>72</v>
      </c>
      <c r="E142" s="19" t="s">
        <v>259</v>
      </c>
      <c r="F142" s="8" t="s">
        <v>62</v>
      </c>
      <c r="G142" s="8"/>
      <c r="H142" s="23" t="e">
        <f>H143+#REF!+#REF!+H144+H145+H146</f>
        <v>#REF!</v>
      </c>
      <c r="N142" s="23">
        <f>N143+N144+N145+N146</f>
        <v>170000</v>
      </c>
      <c r="S142" s="23">
        <v>183400</v>
      </c>
      <c r="T142" s="23">
        <f>T143+T144+T145+T146</f>
        <v>165000</v>
      </c>
    </row>
    <row r="143" spans="1:20" s="78" customFormat="1" ht="26.25">
      <c r="A143" s="85">
        <f t="shared" si="8"/>
        <v>130</v>
      </c>
      <c r="B143" s="4" t="s">
        <v>31</v>
      </c>
      <c r="C143" s="5" t="s">
        <v>69</v>
      </c>
      <c r="D143" s="5" t="s">
        <v>72</v>
      </c>
      <c r="E143" s="18" t="s">
        <v>259</v>
      </c>
      <c r="F143" s="5" t="s">
        <v>62</v>
      </c>
      <c r="G143" s="5" t="s">
        <v>30</v>
      </c>
      <c r="H143" s="24">
        <v>90000</v>
      </c>
      <c r="I143" s="3"/>
      <c r="J143" s="3"/>
      <c r="K143" s="3"/>
      <c r="L143" s="3"/>
      <c r="M143" s="3"/>
      <c r="N143" s="24">
        <v>90000</v>
      </c>
      <c r="O143" s="90"/>
      <c r="P143" s="90"/>
      <c r="Q143" s="90"/>
      <c r="R143" s="90"/>
      <c r="S143" s="89">
        <v>116000</v>
      </c>
      <c r="T143" s="24">
        <v>85000</v>
      </c>
    </row>
    <row r="144" spans="1:20" s="78" customFormat="1" ht="26.25">
      <c r="A144" s="85">
        <f t="shared" si="8"/>
        <v>131</v>
      </c>
      <c r="B144" s="4" t="s">
        <v>39</v>
      </c>
      <c r="C144" s="5" t="s">
        <v>69</v>
      </c>
      <c r="D144" s="5" t="s">
        <v>72</v>
      </c>
      <c r="E144" s="18" t="s">
        <v>259</v>
      </c>
      <c r="F144" s="5" t="s">
        <v>62</v>
      </c>
      <c r="G144" s="5" t="s">
        <v>38</v>
      </c>
      <c r="H144" s="24">
        <v>5000</v>
      </c>
      <c r="I144" s="3"/>
      <c r="J144" s="3"/>
      <c r="K144" s="3"/>
      <c r="L144" s="3"/>
      <c r="M144" s="3"/>
      <c r="N144" s="24">
        <v>10000</v>
      </c>
      <c r="O144" s="90"/>
      <c r="P144" s="90"/>
      <c r="Q144" s="90"/>
      <c r="R144" s="90"/>
      <c r="S144" s="89">
        <v>10000</v>
      </c>
      <c r="T144" s="24">
        <v>10000</v>
      </c>
    </row>
    <row r="145" spans="1:20" s="78" customFormat="1" ht="26.25" customHeight="1">
      <c r="A145" s="85">
        <f t="shared" si="8"/>
        <v>132</v>
      </c>
      <c r="B145" s="4" t="s">
        <v>41</v>
      </c>
      <c r="C145" s="5" t="s">
        <v>69</v>
      </c>
      <c r="D145" s="5" t="s">
        <v>72</v>
      </c>
      <c r="E145" s="18" t="s">
        <v>259</v>
      </c>
      <c r="F145" s="5" t="s">
        <v>62</v>
      </c>
      <c r="G145" s="5" t="s">
        <v>40</v>
      </c>
      <c r="H145" s="24">
        <v>30000</v>
      </c>
      <c r="I145" s="3"/>
      <c r="J145" s="3"/>
      <c r="K145" s="3"/>
      <c r="L145" s="3"/>
      <c r="M145" s="3"/>
      <c r="N145" s="24">
        <v>50000</v>
      </c>
      <c r="S145" s="77">
        <v>38400</v>
      </c>
      <c r="T145" s="24">
        <v>50000</v>
      </c>
    </row>
    <row r="146" spans="1:20" s="78" customFormat="1" ht="26.25" customHeight="1">
      <c r="A146" s="85">
        <f t="shared" si="8"/>
        <v>133</v>
      </c>
      <c r="B146" s="4" t="s">
        <v>41</v>
      </c>
      <c r="C146" s="5" t="s">
        <v>69</v>
      </c>
      <c r="D146" s="5" t="s">
        <v>72</v>
      </c>
      <c r="E146" s="18" t="s">
        <v>259</v>
      </c>
      <c r="F146" s="5" t="s">
        <v>62</v>
      </c>
      <c r="G146" s="5" t="s">
        <v>40</v>
      </c>
      <c r="H146" s="24">
        <v>16000</v>
      </c>
      <c r="I146" s="3"/>
      <c r="J146" s="3"/>
      <c r="K146" s="3"/>
      <c r="L146" s="3"/>
      <c r="M146" s="3"/>
      <c r="N146" s="24">
        <v>20000</v>
      </c>
      <c r="O146" s="90"/>
      <c r="P146" s="90"/>
      <c r="Q146" s="90"/>
      <c r="R146" s="90"/>
      <c r="S146" s="89">
        <v>19000</v>
      </c>
      <c r="T146" s="24">
        <v>20000</v>
      </c>
    </row>
    <row r="147" spans="1:20" ht="26.25">
      <c r="A147" s="85">
        <f t="shared" si="8"/>
        <v>134</v>
      </c>
      <c r="B147" s="102" t="s">
        <v>150</v>
      </c>
      <c r="C147" s="5"/>
      <c r="D147" s="8" t="s">
        <v>72</v>
      </c>
      <c r="E147" s="19" t="s">
        <v>178</v>
      </c>
      <c r="F147" s="5"/>
      <c r="G147" s="5"/>
      <c r="H147" s="24"/>
      <c r="N147" s="23">
        <f>N148</f>
        <v>22000</v>
      </c>
      <c r="S147" s="23">
        <v>22000</v>
      </c>
      <c r="T147" s="23">
        <f>T148</f>
        <v>22000</v>
      </c>
    </row>
    <row r="148" spans="1:20" ht="108.75" customHeight="1">
      <c r="A148" s="85">
        <f t="shared" si="8"/>
        <v>135</v>
      </c>
      <c r="B148" s="103" t="s">
        <v>219</v>
      </c>
      <c r="C148" s="5"/>
      <c r="D148" s="8" t="s">
        <v>72</v>
      </c>
      <c r="E148" s="19" t="s">
        <v>184</v>
      </c>
      <c r="F148" s="8"/>
      <c r="G148" s="8"/>
      <c r="H148" s="23"/>
      <c r="I148" s="27"/>
      <c r="J148" s="27"/>
      <c r="K148" s="27"/>
      <c r="L148" s="27"/>
      <c r="M148" s="27"/>
      <c r="N148" s="23">
        <f>N151</f>
        <v>22000</v>
      </c>
      <c r="S148" s="23">
        <v>22000</v>
      </c>
      <c r="T148" s="23">
        <f>T151</f>
        <v>22000</v>
      </c>
    </row>
    <row r="149" spans="1:20" ht="108.75" customHeight="1">
      <c r="A149" s="85">
        <f t="shared" si="8"/>
        <v>136</v>
      </c>
      <c r="B149" s="103" t="s">
        <v>286</v>
      </c>
      <c r="C149" s="5"/>
      <c r="D149" s="8" t="s">
        <v>72</v>
      </c>
      <c r="E149" s="19" t="s">
        <v>184</v>
      </c>
      <c r="F149" s="8"/>
      <c r="G149" s="8"/>
      <c r="H149" s="23"/>
      <c r="I149" s="27"/>
      <c r="J149" s="27"/>
      <c r="K149" s="27"/>
      <c r="L149" s="27"/>
      <c r="M149" s="27"/>
      <c r="N149" s="23">
        <f>N150</f>
        <v>22000</v>
      </c>
      <c r="S149" s="23">
        <v>22000</v>
      </c>
      <c r="T149" s="23">
        <f>T150</f>
        <v>22000</v>
      </c>
    </row>
    <row r="150" spans="1:20" ht="182.25" customHeight="1">
      <c r="A150" s="85">
        <f t="shared" si="8"/>
        <v>137</v>
      </c>
      <c r="B150" s="64" t="s">
        <v>205</v>
      </c>
      <c r="C150" s="5"/>
      <c r="D150" s="8" t="s">
        <v>72</v>
      </c>
      <c r="E150" s="19" t="s">
        <v>235</v>
      </c>
      <c r="F150" s="8"/>
      <c r="G150" s="8"/>
      <c r="H150" s="23"/>
      <c r="I150" s="27"/>
      <c r="J150" s="27"/>
      <c r="K150" s="27"/>
      <c r="L150" s="27"/>
      <c r="M150" s="27"/>
      <c r="N150" s="23">
        <f>N151</f>
        <v>22000</v>
      </c>
      <c r="S150" s="23">
        <v>22000</v>
      </c>
      <c r="T150" s="23">
        <f>T151</f>
        <v>22000</v>
      </c>
    </row>
    <row r="151" spans="1:20" ht="51">
      <c r="A151" s="85">
        <f t="shared" si="8"/>
        <v>138</v>
      </c>
      <c r="B151" s="95" t="s">
        <v>300</v>
      </c>
      <c r="C151" s="5"/>
      <c r="D151" s="8" t="s">
        <v>72</v>
      </c>
      <c r="E151" s="19" t="s">
        <v>235</v>
      </c>
      <c r="F151" s="8" t="s">
        <v>112</v>
      </c>
      <c r="G151" s="8"/>
      <c r="H151" s="23"/>
      <c r="I151" s="27"/>
      <c r="J151" s="27"/>
      <c r="K151" s="27"/>
      <c r="L151" s="27"/>
      <c r="M151" s="27"/>
      <c r="N151" s="23">
        <f>N152</f>
        <v>22000</v>
      </c>
      <c r="S151" s="23">
        <v>22000</v>
      </c>
      <c r="T151" s="23">
        <f>T152</f>
        <v>22000</v>
      </c>
    </row>
    <row r="152" spans="1:20" ht="76.5">
      <c r="A152" s="85">
        <f t="shared" si="8"/>
        <v>139</v>
      </c>
      <c r="B152" s="95" t="s">
        <v>278</v>
      </c>
      <c r="C152" s="5"/>
      <c r="D152" s="8" t="s">
        <v>72</v>
      </c>
      <c r="E152" s="19" t="s">
        <v>235</v>
      </c>
      <c r="F152" s="8" t="s">
        <v>61</v>
      </c>
      <c r="G152" s="8"/>
      <c r="H152" s="23"/>
      <c r="I152" s="27"/>
      <c r="J152" s="27"/>
      <c r="K152" s="27"/>
      <c r="L152" s="27"/>
      <c r="M152" s="27"/>
      <c r="N152" s="23">
        <f>N153</f>
        <v>22000</v>
      </c>
      <c r="S152" s="23">
        <v>22000</v>
      </c>
      <c r="T152" s="23">
        <f>T153</f>
        <v>22000</v>
      </c>
    </row>
    <row r="153" spans="1:20" ht="84.75" customHeight="1">
      <c r="A153" s="85">
        <f t="shared" si="8"/>
        <v>140</v>
      </c>
      <c r="B153" s="1" t="s">
        <v>189</v>
      </c>
      <c r="C153" s="5"/>
      <c r="D153" s="8" t="s">
        <v>72</v>
      </c>
      <c r="E153" s="19" t="s">
        <v>235</v>
      </c>
      <c r="F153" s="8" t="s">
        <v>62</v>
      </c>
      <c r="G153" s="8"/>
      <c r="H153" s="23"/>
      <c r="I153" s="27"/>
      <c r="J153" s="27"/>
      <c r="K153" s="27"/>
      <c r="L153" s="27"/>
      <c r="M153" s="27"/>
      <c r="N153" s="23">
        <f>N154</f>
        <v>22000</v>
      </c>
      <c r="S153" s="23">
        <v>22000</v>
      </c>
      <c r="T153" s="23">
        <f>T154</f>
        <v>22000</v>
      </c>
    </row>
    <row r="154" spans="1:20" s="78" customFormat="1" ht="33.75" customHeight="1">
      <c r="A154" s="85">
        <f t="shared" si="8"/>
        <v>141</v>
      </c>
      <c r="B154" s="4" t="s">
        <v>41</v>
      </c>
      <c r="C154" s="5" t="s">
        <v>69</v>
      </c>
      <c r="D154" s="5" t="s">
        <v>72</v>
      </c>
      <c r="E154" s="18" t="s">
        <v>235</v>
      </c>
      <c r="F154" s="5" t="s">
        <v>62</v>
      </c>
      <c r="G154" s="5" t="s">
        <v>40</v>
      </c>
      <c r="H154" s="24"/>
      <c r="I154" s="3"/>
      <c r="J154" s="3"/>
      <c r="K154" s="3"/>
      <c r="L154" s="3"/>
      <c r="M154" s="3"/>
      <c r="N154" s="24">
        <v>22000</v>
      </c>
      <c r="O154" s="90"/>
      <c r="P154" s="90"/>
      <c r="Q154" s="90"/>
      <c r="R154" s="90"/>
      <c r="S154" s="89">
        <v>22000</v>
      </c>
      <c r="T154" s="24">
        <v>22000</v>
      </c>
    </row>
    <row r="155" spans="1:20" ht="204">
      <c r="A155" s="85">
        <f t="shared" si="8"/>
        <v>142</v>
      </c>
      <c r="B155" s="64" t="s">
        <v>205</v>
      </c>
      <c r="C155" s="5"/>
      <c r="D155" s="8" t="s">
        <v>72</v>
      </c>
      <c r="E155" s="19" t="s">
        <v>251</v>
      </c>
      <c r="F155" s="8"/>
      <c r="G155" s="8"/>
      <c r="H155" s="23"/>
      <c r="I155" s="27"/>
      <c r="J155" s="27"/>
      <c r="K155" s="27"/>
      <c r="L155" s="27"/>
      <c r="M155" s="27"/>
      <c r="N155" s="23">
        <f>N156</f>
        <v>1000</v>
      </c>
      <c r="S155" s="23">
        <v>1000</v>
      </c>
      <c r="T155" s="23">
        <f>T156</f>
        <v>1000</v>
      </c>
    </row>
    <row r="156" spans="1:20" ht="26.25">
      <c r="A156" s="85">
        <f t="shared" si="8"/>
        <v>143</v>
      </c>
      <c r="B156" s="64" t="s">
        <v>114</v>
      </c>
      <c r="C156" s="8"/>
      <c r="D156" s="8" t="s">
        <v>72</v>
      </c>
      <c r="E156" s="8" t="s">
        <v>251</v>
      </c>
      <c r="F156" s="8" t="s">
        <v>115</v>
      </c>
      <c r="G156" s="8"/>
      <c r="H156" s="23"/>
      <c r="I156" s="27"/>
      <c r="J156" s="27"/>
      <c r="K156" s="27"/>
      <c r="L156" s="27"/>
      <c r="M156" s="27"/>
      <c r="N156" s="23">
        <f>N157</f>
        <v>1000</v>
      </c>
      <c r="S156" s="23">
        <v>1000</v>
      </c>
      <c r="T156" s="23">
        <f>T157</f>
        <v>1000</v>
      </c>
    </row>
    <row r="157" spans="1:20" ht="26.25">
      <c r="A157" s="85">
        <f t="shared" si="8"/>
        <v>144</v>
      </c>
      <c r="B157" s="7" t="s">
        <v>263</v>
      </c>
      <c r="C157" s="8" t="s">
        <v>69</v>
      </c>
      <c r="D157" s="8" t="s">
        <v>72</v>
      </c>
      <c r="E157" s="8" t="s">
        <v>251</v>
      </c>
      <c r="F157" s="8" t="s">
        <v>264</v>
      </c>
      <c r="G157" s="8"/>
      <c r="H157" s="23"/>
      <c r="I157" s="27"/>
      <c r="J157" s="27"/>
      <c r="K157" s="27"/>
      <c r="L157" s="27"/>
      <c r="M157" s="27"/>
      <c r="N157" s="23">
        <f>N158</f>
        <v>1000</v>
      </c>
      <c r="S157" s="23">
        <v>1000</v>
      </c>
      <c r="T157" s="23">
        <f>T158</f>
        <v>1000</v>
      </c>
    </row>
    <row r="158" spans="1:20" s="78" customFormat="1" ht="26.25">
      <c r="A158" s="85">
        <f t="shared" si="8"/>
        <v>145</v>
      </c>
      <c r="B158" s="4" t="s">
        <v>37</v>
      </c>
      <c r="C158" s="5" t="s">
        <v>69</v>
      </c>
      <c r="D158" s="5" t="s">
        <v>72</v>
      </c>
      <c r="E158" s="5" t="s">
        <v>251</v>
      </c>
      <c r="F158" s="5" t="s">
        <v>264</v>
      </c>
      <c r="G158" s="5" t="s">
        <v>36</v>
      </c>
      <c r="H158" s="24"/>
      <c r="I158" s="3"/>
      <c r="J158" s="3"/>
      <c r="K158" s="3"/>
      <c r="L158" s="3"/>
      <c r="M158" s="3"/>
      <c r="N158" s="24">
        <v>1000</v>
      </c>
      <c r="O158" s="90"/>
      <c r="P158" s="90"/>
      <c r="Q158" s="90"/>
      <c r="R158" s="90"/>
      <c r="S158" s="89">
        <v>1000</v>
      </c>
      <c r="T158" s="24">
        <v>1000</v>
      </c>
    </row>
    <row r="159" spans="1:20" ht="26.25">
      <c r="A159" s="85">
        <f t="shared" si="8"/>
        <v>146</v>
      </c>
      <c r="B159" s="7" t="s">
        <v>59</v>
      </c>
      <c r="C159" s="8" t="s">
        <v>11</v>
      </c>
      <c r="D159" s="8" t="s">
        <v>58</v>
      </c>
      <c r="E159" s="8" t="s">
        <v>11</v>
      </c>
      <c r="F159" s="8"/>
      <c r="G159" s="8" t="s">
        <v>11</v>
      </c>
      <c r="H159" s="23" t="e">
        <f>H160</f>
        <v>#REF!</v>
      </c>
      <c r="N159" s="23">
        <f>N160+N213</f>
        <v>2347500</v>
      </c>
      <c r="S159" s="23">
        <v>2359833.89</v>
      </c>
      <c r="T159" s="23">
        <f>T160+T213</f>
        <v>2372300</v>
      </c>
    </row>
    <row r="160" spans="1:20" ht="26.25">
      <c r="A160" s="85">
        <f t="shared" si="8"/>
        <v>147</v>
      </c>
      <c r="B160" s="7" t="s">
        <v>119</v>
      </c>
      <c r="C160" s="8"/>
      <c r="D160" s="8" t="s">
        <v>106</v>
      </c>
      <c r="E160" s="8"/>
      <c r="F160" s="8"/>
      <c r="G160" s="8"/>
      <c r="H160" s="23" t="e">
        <f>H161+#REF!+#REF!</f>
        <v>#REF!</v>
      </c>
      <c r="N160" s="23">
        <f>N161+N198</f>
        <v>2342500</v>
      </c>
      <c r="S160" s="23">
        <v>2354833.89</v>
      </c>
      <c r="T160" s="23">
        <f>T161+T198</f>
        <v>2367300</v>
      </c>
    </row>
    <row r="161" spans="1:20" ht="26.25">
      <c r="A161" s="85">
        <f t="shared" si="8"/>
        <v>148</v>
      </c>
      <c r="B161" s="29" t="s">
        <v>150</v>
      </c>
      <c r="C161" s="8"/>
      <c r="D161" s="8" t="s">
        <v>106</v>
      </c>
      <c r="E161" s="8" t="s">
        <v>178</v>
      </c>
      <c r="F161" s="8"/>
      <c r="G161" s="8"/>
      <c r="H161" s="23" t="e">
        <f>H162+H178</f>
        <v>#REF!</v>
      </c>
      <c r="N161" s="23">
        <f>N162+N178+N187</f>
        <v>2122200</v>
      </c>
      <c r="S161" s="23">
        <v>1841270.89</v>
      </c>
      <c r="T161" s="23">
        <f>T162+T178+T187</f>
        <v>2147000</v>
      </c>
    </row>
    <row r="162" spans="1:20" ht="112.5" customHeight="1">
      <c r="A162" s="85">
        <f t="shared" si="8"/>
        <v>149</v>
      </c>
      <c r="B162" s="119" t="s">
        <v>220</v>
      </c>
      <c r="C162" s="120"/>
      <c r="D162" s="120" t="s">
        <v>106</v>
      </c>
      <c r="E162" s="120" t="s">
        <v>185</v>
      </c>
      <c r="F162" s="120"/>
      <c r="G162" s="120"/>
      <c r="H162" s="121" t="e">
        <f>H165</f>
        <v>#REF!</v>
      </c>
      <c r="I162" s="122"/>
      <c r="J162" s="122"/>
      <c r="K162" s="122"/>
      <c r="L162" s="122"/>
      <c r="M162" s="122"/>
      <c r="N162" s="121">
        <f>N165+N169</f>
        <v>1279600</v>
      </c>
      <c r="S162" s="23">
        <v>1799270.89</v>
      </c>
      <c r="T162" s="121">
        <f>T165+T169</f>
        <v>1279600</v>
      </c>
    </row>
    <row r="163" spans="1:20" ht="97.5" customHeight="1">
      <c r="A163" s="85">
        <f t="shared" si="8"/>
        <v>150</v>
      </c>
      <c r="B163" s="1" t="s">
        <v>288</v>
      </c>
      <c r="C163" s="8"/>
      <c r="D163" s="8" t="s">
        <v>106</v>
      </c>
      <c r="E163" s="8" t="s">
        <v>185</v>
      </c>
      <c r="F163" s="8"/>
      <c r="G163" s="8"/>
      <c r="H163" s="23"/>
      <c r="N163" s="23">
        <f>N164</f>
        <v>1080600</v>
      </c>
      <c r="S163" s="23">
        <v>1601270.89</v>
      </c>
      <c r="T163" s="23">
        <f>T164</f>
        <v>1080600</v>
      </c>
    </row>
    <row r="164" spans="1:20" ht="189" customHeight="1">
      <c r="A164" s="85">
        <f t="shared" si="8"/>
        <v>151</v>
      </c>
      <c r="B164" s="64" t="s">
        <v>221</v>
      </c>
      <c r="C164" s="8"/>
      <c r="D164" s="8" t="s">
        <v>106</v>
      </c>
      <c r="E164" s="8" t="s">
        <v>236</v>
      </c>
      <c r="F164" s="8"/>
      <c r="G164" s="8"/>
      <c r="H164" s="23"/>
      <c r="N164" s="23">
        <f>N165+V19</f>
        <v>1080600</v>
      </c>
      <c r="S164" s="23">
        <v>1601270.89</v>
      </c>
      <c r="T164" s="23">
        <f>T165+AB19</f>
        <v>1080600</v>
      </c>
    </row>
    <row r="165" spans="1:20" ht="92.25" customHeight="1">
      <c r="A165" s="85">
        <f t="shared" si="8"/>
        <v>152</v>
      </c>
      <c r="B165" s="95" t="s">
        <v>300</v>
      </c>
      <c r="C165" s="8"/>
      <c r="D165" s="8" t="s">
        <v>106</v>
      </c>
      <c r="E165" s="8" t="s">
        <v>236</v>
      </c>
      <c r="F165" s="8" t="s">
        <v>112</v>
      </c>
      <c r="G165" s="8"/>
      <c r="H165" s="23" t="e">
        <f>#REF!</f>
        <v>#REF!</v>
      </c>
      <c r="N165" s="23">
        <f>N166</f>
        <v>1080600</v>
      </c>
      <c r="S165" s="23">
        <v>1601270.89</v>
      </c>
      <c r="T165" s="23">
        <f>T166</f>
        <v>1080600</v>
      </c>
    </row>
    <row r="166" spans="1:20" ht="92.25" customHeight="1">
      <c r="A166" s="85">
        <f t="shared" si="8"/>
        <v>153</v>
      </c>
      <c r="B166" s="95" t="s">
        <v>278</v>
      </c>
      <c r="C166" s="8"/>
      <c r="D166" s="8" t="s">
        <v>106</v>
      </c>
      <c r="E166" s="8" t="s">
        <v>236</v>
      </c>
      <c r="F166" s="8" t="s">
        <v>61</v>
      </c>
      <c r="G166" s="8"/>
      <c r="H166" s="23"/>
      <c r="N166" s="23">
        <f>N167</f>
        <v>1080600</v>
      </c>
      <c r="S166" s="23">
        <v>1601270.89</v>
      </c>
      <c r="T166" s="23">
        <f>T167</f>
        <v>1080600</v>
      </c>
    </row>
    <row r="167" spans="1:20" ht="114.75" customHeight="1">
      <c r="A167" s="85">
        <f t="shared" si="8"/>
        <v>154</v>
      </c>
      <c r="B167" s="1" t="s">
        <v>189</v>
      </c>
      <c r="C167" s="8"/>
      <c r="D167" s="8" t="s">
        <v>106</v>
      </c>
      <c r="E167" s="8" t="s">
        <v>236</v>
      </c>
      <c r="F167" s="8" t="s">
        <v>62</v>
      </c>
      <c r="G167" s="8"/>
      <c r="H167" s="23">
        <f>H168</f>
        <v>976490</v>
      </c>
      <c r="N167" s="23">
        <f>N168</f>
        <v>1080600</v>
      </c>
      <c r="S167" s="23">
        <v>1601270.89</v>
      </c>
      <c r="T167" s="23">
        <f>T168</f>
        <v>1080600</v>
      </c>
    </row>
    <row r="168" spans="1:20" s="78" customFormat="1" ht="49.5" customHeight="1">
      <c r="A168" s="85">
        <f t="shared" si="8"/>
        <v>155</v>
      </c>
      <c r="B168" s="113" t="s">
        <v>33</v>
      </c>
      <c r="C168" s="114" t="s">
        <v>69</v>
      </c>
      <c r="D168" s="114" t="s">
        <v>106</v>
      </c>
      <c r="E168" s="114" t="s">
        <v>236</v>
      </c>
      <c r="F168" s="114" t="s">
        <v>62</v>
      </c>
      <c r="G168" s="114" t="s">
        <v>32</v>
      </c>
      <c r="H168" s="111">
        <v>976490</v>
      </c>
      <c r="I168" s="115"/>
      <c r="J168" s="115"/>
      <c r="K168" s="115"/>
      <c r="L168" s="115"/>
      <c r="M168" s="115"/>
      <c r="N168" s="116">
        <v>1080600</v>
      </c>
      <c r="O168" s="117"/>
      <c r="P168" s="117"/>
      <c r="Q168" s="117"/>
      <c r="R168" s="117"/>
      <c r="S168" s="118">
        <v>1601270.89</v>
      </c>
      <c r="T168" s="116">
        <v>1080600</v>
      </c>
    </row>
    <row r="169" spans="1:20" ht="105.75" customHeight="1">
      <c r="A169" s="85">
        <f t="shared" si="8"/>
        <v>156</v>
      </c>
      <c r="B169" s="1" t="s">
        <v>220</v>
      </c>
      <c r="C169" s="8"/>
      <c r="D169" s="8" t="s">
        <v>106</v>
      </c>
      <c r="E169" s="8" t="s">
        <v>185</v>
      </c>
      <c r="F169" s="8"/>
      <c r="G169" s="8"/>
      <c r="H169" s="23"/>
      <c r="I169" s="27"/>
      <c r="J169" s="27"/>
      <c r="K169" s="27"/>
      <c r="L169" s="27"/>
      <c r="M169" s="27"/>
      <c r="N169" s="23">
        <f aca="true" t="shared" si="9" ref="N169:N174">N170</f>
        <v>199000</v>
      </c>
      <c r="S169" s="23">
        <v>198000</v>
      </c>
      <c r="T169" s="23">
        <f aca="true" t="shared" si="10" ref="T169:T174">T170</f>
        <v>199000</v>
      </c>
    </row>
    <row r="170" spans="1:20" ht="156" customHeight="1">
      <c r="A170" s="85">
        <f t="shared" si="8"/>
        <v>157</v>
      </c>
      <c r="B170" s="7" t="s">
        <v>289</v>
      </c>
      <c r="C170" s="8"/>
      <c r="D170" s="8" t="s">
        <v>106</v>
      </c>
      <c r="E170" s="8" t="s">
        <v>185</v>
      </c>
      <c r="F170" s="8"/>
      <c r="G170" s="8"/>
      <c r="H170" s="23"/>
      <c r="I170" s="27"/>
      <c r="J170" s="27"/>
      <c r="K170" s="27"/>
      <c r="L170" s="27"/>
      <c r="M170" s="27"/>
      <c r="N170" s="23">
        <f t="shared" si="9"/>
        <v>199000</v>
      </c>
      <c r="S170" s="23">
        <v>198000</v>
      </c>
      <c r="T170" s="23">
        <f t="shared" si="10"/>
        <v>199000</v>
      </c>
    </row>
    <row r="171" spans="1:20" ht="186.75" customHeight="1">
      <c r="A171" s="85">
        <f t="shared" si="8"/>
        <v>158</v>
      </c>
      <c r="B171" s="64" t="s">
        <v>221</v>
      </c>
      <c r="C171" s="8"/>
      <c r="D171" s="8" t="s">
        <v>106</v>
      </c>
      <c r="E171" s="8" t="s">
        <v>236</v>
      </c>
      <c r="F171" s="8"/>
      <c r="G171" s="8"/>
      <c r="H171" s="23"/>
      <c r="I171" s="27"/>
      <c r="J171" s="27"/>
      <c r="K171" s="27"/>
      <c r="L171" s="27"/>
      <c r="M171" s="27"/>
      <c r="N171" s="23">
        <f t="shared" si="9"/>
        <v>199000</v>
      </c>
      <c r="S171" s="23">
        <v>198000</v>
      </c>
      <c r="T171" s="23">
        <f t="shared" si="10"/>
        <v>199000</v>
      </c>
    </row>
    <row r="172" spans="1:20" ht="71.25" customHeight="1">
      <c r="A172" s="85">
        <f t="shared" si="8"/>
        <v>159</v>
      </c>
      <c r="B172" s="95" t="s">
        <v>300</v>
      </c>
      <c r="C172" s="8"/>
      <c r="D172" s="8" t="s">
        <v>106</v>
      </c>
      <c r="E172" s="8" t="s">
        <v>236</v>
      </c>
      <c r="F172" s="8" t="s">
        <v>112</v>
      </c>
      <c r="G172" s="8"/>
      <c r="H172" s="23"/>
      <c r="I172" s="27"/>
      <c r="J172" s="27"/>
      <c r="K172" s="27"/>
      <c r="L172" s="27"/>
      <c r="M172" s="27"/>
      <c r="N172" s="23">
        <f t="shared" si="9"/>
        <v>199000</v>
      </c>
      <c r="S172" s="23">
        <v>198000</v>
      </c>
      <c r="T172" s="23">
        <f t="shared" si="10"/>
        <v>199000</v>
      </c>
    </row>
    <row r="173" spans="1:20" ht="90.75" customHeight="1">
      <c r="A173" s="85">
        <f t="shared" si="8"/>
        <v>160</v>
      </c>
      <c r="B173" s="95" t="s">
        <v>278</v>
      </c>
      <c r="C173" s="5"/>
      <c r="D173" s="8" t="s">
        <v>106</v>
      </c>
      <c r="E173" s="8" t="s">
        <v>236</v>
      </c>
      <c r="F173" s="8" t="s">
        <v>61</v>
      </c>
      <c r="G173" s="8"/>
      <c r="H173" s="23"/>
      <c r="I173" s="27"/>
      <c r="J173" s="27"/>
      <c r="K173" s="27"/>
      <c r="L173" s="27"/>
      <c r="M173" s="27"/>
      <c r="N173" s="23">
        <f>N174+N176</f>
        <v>199000</v>
      </c>
      <c r="S173" s="23">
        <v>198000</v>
      </c>
      <c r="T173" s="23">
        <f>T174+T176</f>
        <v>199000</v>
      </c>
    </row>
    <row r="174" spans="1:20" ht="49.5" customHeight="1">
      <c r="A174" s="85">
        <f t="shared" si="8"/>
        <v>161</v>
      </c>
      <c r="B174" s="1" t="s">
        <v>189</v>
      </c>
      <c r="C174" s="5"/>
      <c r="D174" s="8" t="s">
        <v>290</v>
      </c>
      <c r="E174" s="8" t="s">
        <v>236</v>
      </c>
      <c r="F174" s="8" t="s">
        <v>62</v>
      </c>
      <c r="G174" s="8"/>
      <c r="H174" s="23"/>
      <c r="I174" s="27"/>
      <c r="J174" s="27"/>
      <c r="K174" s="27"/>
      <c r="L174" s="27"/>
      <c r="M174" s="27"/>
      <c r="N174" s="23">
        <f t="shared" si="9"/>
        <v>199000</v>
      </c>
      <c r="S174" s="23">
        <v>99000</v>
      </c>
      <c r="T174" s="23">
        <f t="shared" si="10"/>
        <v>199000</v>
      </c>
    </row>
    <row r="175" spans="1:20" s="78" customFormat="1" ht="49.5" customHeight="1">
      <c r="A175" s="85">
        <f t="shared" si="8"/>
        <v>162</v>
      </c>
      <c r="B175" s="4" t="s">
        <v>35</v>
      </c>
      <c r="C175" s="5" t="s">
        <v>69</v>
      </c>
      <c r="D175" s="5" t="s">
        <v>106</v>
      </c>
      <c r="E175" s="5" t="s">
        <v>236</v>
      </c>
      <c r="F175" s="5" t="s">
        <v>284</v>
      </c>
      <c r="G175" s="5" t="s">
        <v>34</v>
      </c>
      <c r="H175" s="23"/>
      <c r="I175" s="3"/>
      <c r="J175" s="3"/>
      <c r="K175" s="3"/>
      <c r="L175" s="3"/>
      <c r="M175" s="3"/>
      <c r="N175" s="24">
        <v>199000</v>
      </c>
      <c r="O175" s="90"/>
      <c r="P175" s="90"/>
      <c r="Q175" s="90"/>
      <c r="R175" s="90"/>
      <c r="S175" s="89">
        <v>99000</v>
      </c>
      <c r="T175" s="24">
        <v>199000</v>
      </c>
    </row>
    <row r="176" spans="1:20" ht="128.25" customHeight="1">
      <c r="A176" s="85">
        <f t="shared" si="8"/>
        <v>163</v>
      </c>
      <c r="B176" s="1" t="s">
        <v>296</v>
      </c>
      <c r="C176" s="8"/>
      <c r="D176" s="8" t="s">
        <v>106</v>
      </c>
      <c r="E176" s="8" t="s">
        <v>236</v>
      </c>
      <c r="F176" s="8" t="s">
        <v>170</v>
      </c>
      <c r="G176" s="8"/>
      <c r="H176" s="23"/>
      <c r="I176" s="27"/>
      <c r="J176" s="27"/>
      <c r="K176" s="27"/>
      <c r="L176" s="27"/>
      <c r="M176" s="27"/>
      <c r="N176" s="23">
        <f>N177</f>
        <v>0</v>
      </c>
      <c r="O176" s="90"/>
      <c r="P176" s="90"/>
      <c r="Q176" s="90"/>
      <c r="R176" s="90"/>
      <c r="S176" s="91">
        <v>99000</v>
      </c>
      <c r="T176" s="23">
        <f>T177</f>
        <v>0</v>
      </c>
    </row>
    <row r="177" spans="1:20" s="78" customFormat="1" ht="33" customHeight="1">
      <c r="A177" s="85">
        <f t="shared" si="8"/>
        <v>164</v>
      </c>
      <c r="B177" s="4" t="s">
        <v>35</v>
      </c>
      <c r="C177" s="5" t="s">
        <v>69</v>
      </c>
      <c r="D177" s="5" t="s">
        <v>106</v>
      </c>
      <c r="E177" s="5" t="s">
        <v>236</v>
      </c>
      <c r="F177" s="5" t="s">
        <v>170</v>
      </c>
      <c r="G177" s="5" t="s">
        <v>34</v>
      </c>
      <c r="H177" s="23"/>
      <c r="I177" s="3"/>
      <c r="J177" s="3"/>
      <c r="K177" s="3"/>
      <c r="L177" s="3"/>
      <c r="M177" s="3"/>
      <c r="N177" s="24">
        <v>0</v>
      </c>
      <c r="O177" s="90"/>
      <c r="P177" s="90"/>
      <c r="Q177" s="90"/>
      <c r="R177" s="90"/>
      <c r="S177" s="89">
        <v>99000</v>
      </c>
      <c r="T177" s="24">
        <v>0</v>
      </c>
    </row>
    <row r="178" spans="1:20" ht="101.25" customHeight="1">
      <c r="A178" s="85">
        <f>A177+1</f>
        <v>165</v>
      </c>
      <c r="B178" s="104" t="s">
        <v>222</v>
      </c>
      <c r="C178" s="8"/>
      <c r="D178" s="8" t="s">
        <v>106</v>
      </c>
      <c r="E178" s="8" t="s">
        <v>186</v>
      </c>
      <c r="F178" s="8"/>
      <c r="G178" s="8"/>
      <c r="H178" s="23" t="e">
        <f>H181</f>
        <v>#REF!</v>
      </c>
      <c r="N178" s="23">
        <f aca="true" t="shared" si="11" ref="N178:N183">N179</f>
        <v>826100</v>
      </c>
      <c r="S178" s="23">
        <v>42000</v>
      </c>
      <c r="T178" s="23">
        <f aca="true" t="shared" si="12" ref="T178:T183">T179</f>
        <v>850900</v>
      </c>
    </row>
    <row r="179" spans="1:20" ht="61.5" customHeight="1">
      <c r="A179" s="85">
        <f t="shared" si="8"/>
        <v>166</v>
      </c>
      <c r="B179" s="74" t="s">
        <v>291</v>
      </c>
      <c r="C179" s="8"/>
      <c r="D179" s="8" t="s">
        <v>106</v>
      </c>
      <c r="E179" s="8" t="s">
        <v>186</v>
      </c>
      <c r="F179" s="8"/>
      <c r="G179" s="8"/>
      <c r="H179" s="23"/>
      <c r="I179" s="27"/>
      <c r="J179" s="27"/>
      <c r="K179" s="27"/>
      <c r="L179" s="27"/>
      <c r="M179" s="27"/>
      <c r="N179" s="23">
        <f>N180+N186</f>
        <v>826100</v>
      </c>
      <c r="S179" s="23">
        <v>42000</v>
      </c>
      <c r="T179" s="23">
        <f>T180+T186</f>
        <v>850900</v>
      </c>
    </row>
    <row r="180" spans="1:20" ht="175.5" customHeight="1">
      <c r="A180" s="85">
        <f t="shared" si="8"/>
        <v>167</v>
      </c>
      <c r="B180" s="64" t="s">
        <v>205</v>
      </c>
      <c r="C180" s="8"/>
      <c r="D180" s="8" t="s">
        <v>106</v>
      </c>
      <c r="E180" s="8" t="s">
        <v>237</v>
      </c>
      <c r="F180" s="8"/>
      <c r="G180" s="8"/>
      <c r="H180" s="23"/>
      <c r="N180" s="23">
        <f t="shared" si="11"/>
        <v>42000</v>
      </c>
      <c r="S180" s="23">
        <v>42000</v>
      </c>
      <c r="T180" s="23">
        <f t="shared" si="12"/>
        <v>42000</v>
      </c>
    </row>
    <row r="181" spans="1:20" ht="64.5" customHeight="1">
      <c r="A181" s="85">
        <f t="shared" si="8"/>
        <v>168</v>
      </c>
      <c r="B181" s="95" t="s">
        <v>300</v>
      </c>
      <c r="C181" s="8"/>
      <c r="D181" s="8" t="s">
        <v>106</v>
      </c>
      <c r="E181" s="8" t="s">
        <v>237</v>
      </c>
      <c r="F181" s="8" t="s">
        <v>112</v>
      </c>
      <c r="G181" s="8"/>
      <c r="H181" s="23" t="e">
        <f>#REF!</f>
        <v>#REF!</v>
      </c>
      <c r="N181" s="23">
        <f t="shared" si="11"/>
        <v>42000</v>
      </c>
      <c r="S181" s="23">
        <v>42000</v>
      </c>
      <c r="T181" s="23">
        <f t="shared" si="12"/>
        <v>42000</v>
      </c>
    </row>
    <row r="182" spans="1:20" ht="85.5" customHeight="1">
      <c r="A182" s="85">
        <f t="shared" si="8"/>
        <v>169</v>
      </c>
      <c r="B182" s="95" t="s">
        <v>278</v>
      </c>
      <c r="C182" s="8"/>
      <c r="D182" s="8" t="s">
        <v>106</v>
      </c>
      <c r="E182" s="8" t="s">
        <v>237</v>
      </c>
      <c r="F182" s="8" t="s">
        <v>61</v>
      </c>
      <c r="G182" s="8"/>
      <c r="H182" s="23"/>
      <c r="N182" s="23">
        <f>N183</f>
        <v>42000</v>
      </c>
      <c r="S182" s="23">
        <v>42000</v>
      </c>
      <c r="T182" s="23">
        <f>T183</f>
        <v>42000</v>
      </c>
    </row>
    <row r="183" spans="1:20" ht="90" customHeight="1">
      <c r="A183" s="85">
        <f t="shared" si="8"/>
        <v>170</v>
      </c>
      <c r="B183" s="1" t="s">
        <v>189</v>
      </c>
      <c r="C183" s="8"/>
      <c r="D183" s="8" t="s">
        <v>106</v>
      </c>
      <c r="E183" s="8" t="s">
        <v>237</v>
      </c>
      <c r="F183" s="8" t="s">
        <v>62</v>
      </c>
      <c r="G183" s="8"/>
      <c r="H183" s="23">
        <f>H184</f>
        <v>31000</v>
      </c>
      <c r="N183" s="23">
        <f t="shared" si="11"/>
        <v>42000</v>
      </c>
      <c r="S183" s="23">
        <v>42000</v>
      </c>
      <c r="T183" s="23">
        <f t="shared" si="12"/>
        <v>42000</v>
      </c>
    </row>
    <row r="184" spans="1:20" s="78" customFormat="1" ht="34.5" customHeight="1">
      <c r="A184" s="85">
        <f t="shared" si="8"/>
        <v>171</v>
      </c>
      <c r="B184" s="4" t="s">
        <v>39</v>
      </c>
      <c r="C184" s="5" t="s">
        <v>69</v>
      </c>
      <c r="D184" s="5" t="s">
        <v>106</v>
      </c>
      <c r="E184" s="5" t="s">
        <v>237</v>
      </c>
      <c r="F184" s="5" t="s">
        <v>62</v>
      </c>
      <c r="G184" s="5" t="s">
        <v>38</v>
      </c>
      <c r="H184" s="23">
        <v>31000</v>
      </c>
      <c r="I184" s="3"/>
      <c r="J184" s="3"/>
      <c r="K184" s="3"/>
      <c r="L184" s="3"/>
      <c r="M184" s="3"/>
      <c r="N184" s="24">
        <v>42000</v>
      </c>
      <c r="O184" s="90"/>
      <c r="P184" s="90"/>
      <c r="Q184" s="90"/>
      <c r="R184" s="90"/>
      <c r="S184" s="89">
        <v>42000</v>
      </c>
      <c r="T184" s="24">
        <v>42000</v>
      </c>
    </row>
    <row r="185" spans="1:21" ht="66.75" customHeight="1" hidden="1">
      <c r="A185" s="85"/>
      <c r="B185" s="7"/>
      <c r="C185" s="5"/>
      <c r="D185" s="5"/>
      <c r="E185" s="5"/>
      <c r="F185" s="5"/>
      <c r="G185" s="5"/>
      <c r="H185" s="23"/>
      <c r="N185" s="24"/>
      <c r="S185" s="24"/>
      <c r="T185" s="24"/>
      <c r="U185" s="80"/>
    </row>
    <row r="186" spans="1:21" ht="66.75" customHeight="1">
      <c r="A186" s="85">
        <v>185</v>
      </c>
      <c r="B186" s="7" t="s">
        <v>31</v>
      </c>
      <c r="C186" s="5" t="s">
        <v>69</v>
      </c>
      <c r="D186" s="5" t="s">
        <v>106</v>
      </c>
      <c r="E186" s="5" t="s">
        <v>237</v>
      </c>
      <c r="F186" s="5" t="s">
        <v>62</v>
      </c>
      <c r="G186" s="5" t="s">
        <v>30</v>
      </c>
      <c r="H186" s="23"/>
      <c r="N186" s="24">
        <v>784100</v>
      </c>
      <c r="S186" s="24"/>
      <c r="T186" s="24">
        <v>808900</v>
      </c>
      <c r="U186" s="80"/>
    </row>
    <row r="187" spans="1:21" ht="66.75" customHeight="1">
      <c r="A187" s="85">
        <f>A185+1</f>
        <v>1</v>
      </c>
      <c r="B187" s="105" t="s">
        <v>297</v>
      </c>
      <c r="C187" s="8" t="s">
        <v>69</v>
      </c>
      <c r="D187" s="8" t="s">
        <v>106</v>
      </c>
      <c r="E187" s="8" t="s">
        <v>298</v>
      </c>
      <c r="F187" s="8"/>
      <c r="G187" s="8"/>
      <c r="H187" s="23"/>
      <c r="I187" s="27"/>
      <c r="J187" s="27"/>
      <c r="K187" s="27"/>
      <c r="L187" s="27"/>
      <c r="M187" s="27"/>
      <c r="N187" s="23">
        <f>N188</f>
        <v>16500</v>
      </c>
      <c r="S187" s="24"/>
      <c r="T187" s="23">
        <f>T188</f>
        <v>16500</v>
      </c>
      <c r="U187" s="80"/>
    </row>
    <row r="188" spans="1:21" ht="84.75" customHeight="1">
      <c r="A188" s="85">
        <f t="shared" si="8"/>
        <v>2</v>
      </c>
      <c r="B188" s="105" t="s">
        <v>299</v>
      </c>
      <c r="C188" s="5"/>
      <c r="D188" s="5" t="s">
        <v>106</v>
      </c>
      <c r="E188" s="8" t="s">
        <v>298</v>
      </c>
      <c r="F188" s="5"/>
      <c r="G188" s="5"/>
      <c r="H188" s="23"/>
      <c r="N188" s="24">
        <f>N189+N193</f>
        <v>16500</v>
      </c>
      <c r="S188" s="24"/>
      <c r="T188" s="24">
        <f>T189+T193</f>
        <v>16500</v>
      </c>
      <c r="U188" s="80"/>
    </row>
    <row r="189" spans="1:21" ht="66" customHeight="1">
      <c r="A189" s="85">
        <f t="shared" si="8"/>
        <v>3</v>
      </c>
      <c r="B189" s="109" t="s">
        <v>300</v>
      </c>
      <c r="C189" s="110"/>
      <c r="D189" s="110" t="s">
        <v>106</v>
      </c>
      <c r="E189" s="110" t="s">
        <v>298</v>
      </c>
      <c r="F189" s="110" t="s">
        <v>112</v>
      </c>
      <c r="G189" s="110"/>
      <c r="H189" s="111"/>
      <c r="I189" s="112"/>
      <c r="J189" s="112"/>
      <c r="K189" s="112"/>
      <c r="L189" s="112"/>
      <c r="M189" s="112"/>
      <c r="N189" s="111">
        <f>N190</f>
        <v>16500</v>
      </c>
      <c r="S189" s="24"/>
      <c r="T189" s="111">
        <f>T190</f>
        <v>16500</v>
      </c>
      <c r="U189" s="80"/>
    </row>
    <row r="190" spans="1:21" ht="56.25" customHeight="1">
      <c r="A190" s="85">
        <f t="shared" si="8"/>
        <v>4</v>
      </c>
      <c r="B190" s="1" t="s">
        <v>189</v>
      </c>
      <c r="C190" s="5"/>
      <c r="D190" s="5" t="s">
        <v>106</v>
      </c>
      <c r="E190" s="8" t="s">
        <v>298</v>
      </c>
      <c r="F190" s="5" t="s">
        <v>62</v>
      </c>
      <c r="G190" s="5"/>
      <c r="H190" s="23"/>
      <c r="N190" s="24">
        <v>16500</v>
      </c>
      <c r="S190" s="24"/>
      <c r="T190" s="24">
        <v>16500</v>
      </c>
      <c r="U190" s="80"/>
    </row>
    <row r="191" spans="1:21" ht="75.75" customHeight="1">
      <c r="A191" s="85"/>
      <c r="B191" s="4" t="s">
        <v>33</v>
      </c>
      <c r="C191" s="5"/>
      <c r="D191" s="5" t="s">
        <v>106</v>
      </c>
      <c r="E191" s="8" t="s">
        <v>298</v>
      </c>
      <c r="F191" s="5" t="s">
        <v>62</v>
      </c>
      <c r="G191" s="5" t="s">
        <v>32</v>
      </c>
      <c r="H191" s="23"/>
      <c r="N191" s="24">
        <v>10000</v>
      </c>
      <c r="S191" s="24"/>
      <c r="T191" s="24">
        <v>10000</v>
      </c>
      <c r="U191" s="80"/>
    </row>
    <row r="192" spans="1:21" ht="33.75" customHeight="1">
      <c r="A192" s="85">
        <f t="shared" si="8"/>
        <v>1</v>
      </c>
      <c r="B192" s="7" t="s">
        <v>35</v>
      </c>
      <c r="C192" s="5"/>
      <c r="D192" s="5" t="s">
        <v>106</v>
      </c>
      <c r="E192" s="8" t="s">
        <v>298</v>
      </c>
      <c r="F192" s="5" t="s">
        <v>62</v>
      </c>
      <c r="G192" s="5" t="s">
        <v>34</v>
      </c>
      <c r="H192" s="23"/>
      <c r="N192" s="24">
        <v>15600</v>
      </c>
      <c r="S192" s="24"/>
      <c r="T192" s="24">
        <v>15600</v>
      </c>
      <c r="U192" s="80"/>
    </row>
    <row r="193" spans="1:21" ht="58.5" customHeight="1" hidden="1">
      <c r="A193" s="85"/>
      <c r="B193" s="95"/>
      <c r="C193" s="8"/>
      <c r="D193" s="8"/>
      <c r="E193" s="8"/>
      <c r="F193" s="8"/>
      <c r="G193" s="8"/>
      <c r="H193" s="23"/>
      <c r="I193" s="27"/>
      <c r="J193" s="27"/>
      <c r="K193" s="27"/>
      <c r="L193" s="27"/>
      <c r="M193" s="27"/>
      <c r="N193" s="23"/>
      <c r="S193" s="24"/>
      <c r="T193" s="23"/>
      <c r="U193" s="80"/>
    </row>
    <row r="194" spans="1:21" ht="58.5" customHeight="1" hidden="1">
      <c r="A194" s="85"/>
      <c r="B194" s="95"/>
      <c r="C194" s="5"/>
      <c r="D194" s="5"/>
      <c r="E194" s="8"/>
      <c r="F194" s="5"/>
      <c r="G194" s="5"/>
      <c r="H194" s="23"/>
      <c r="N194" s="24"/>
      <c r="S194" s="24"/>
      <c r="T194" s="24"/>
      <c r="U194" s="80"/>
    </row>
    <row r="195" spans="1:21" ht="58.5" customHeight="1" hidden="1">
      <c r="A195" s="85"/>
      <c r="B195" s="1"/>
      <c r="C195" s="5"/>
      <c r="D195" s="5"/>
      <c r="E195" s="8"/>
      <c r="F195" s="5"/>
      <c r="G195" s="5"/>
      <c r="H195" s="23"/>
      <c r="N195" s="24"/>
      <c r="S195" s="24"/>
      <c r="T195" s="24"/>
      <c r="U195" s="80"/>
    </row>
    <row r="196" spans="1:21" ht="54" customHeight="1">
      <c r="A196" s="85">
        <f t="shared" si="8"/>
        <v>1</v>
      </c>
      <c r="B196" s="7" t="s">
        <v>41</v>
      </c>
      <c r="C196" s="5"/>
      <c r="D196" s="5" t="s">
        <v>106</v>
      </c>
      <c r="E196" s="8" t="s">
        <v>298</v>
      </c>
      <c r="F196" s="5" t="s">
        <v>62</v>
      </c>
      <c r="G196" s="5" t="s">
        <v>40</v>
      </c>
      <c r="H196" s="23"/>
      <c r="N196" s="24">
        <v>0</v>
      </c>
      <c r="S196" s="24"/>
      <c r="T196" s="24">
        <v>0</v>
      </c>
      <c r="U196" s="80"/>
    </row>
    <row r="197" spans="1:20" ht="34.5" customHeight="1">
      <c r="A197" s="85">
        <f>A196+1</f>
        <v>2</v>
      </c>
      <c r="B197" s="1" t="s">
        <v>140</v>
      </c>
      <c r="C197" s="5"/>
      <c r="D197" s="8" t="s">
        <v>106</v>
      </c>
      <c r="E197" s="8" t="s">
        <v>173</v>
      </c>
      <c r="F197" s="5"/>
      <c r="G197" s="5"/>
      <c r="H197" s="23"/>
      <c r="N197" s="23">
        <f>N198</f>
        <v>220300</v>
      </c>
      <c r="S197" s="23">
        <v>158300</v>
      </c>
      <c r="T197" s="23">
        <f>T198</f>
        <v>220300</v>
      </c>
    </row>
    <row r="198" spans="1:20" ht="127.5">
      <c r="A198" s="85">
        <f t="shared" si="8"/>
        <v>3</v>
      </c>
      <c r="B198" s="9" t="s">
        <v>155</v>
      </c>
      <c r="C198" s="5"/>
      <c r="D198" s="8" t="s">
        <v>106</v>
      </c>
      <c r="E198" s="8" t="s">
        <v>195</v>
      </c>
      <c r="F198" s="5"/>
      <c r="G198" s="5"/>
      <c r="H198" s="23"/>
      <c r="N198" s="23">
        <f>N199+N206</f>
        <v>220300</v>
      </c>
      <c r="S198" s="23">
        <v>158300</v>
      </c>
      <c r="T198" s="23">
        <f>T199+T206</f>
        <v>220300</v>
      </c>
    </row>
    <row r="199" spans="1:20" ht="131.25" customHeight="1">
      <c r="A199" s="85">
        <f t="shared" si="8"/>
        <v>4</v>
      </c>
      <c r="B199" s="65" t="s">
        <v>212</v>
      </c>
      <c r="C199" s="5"/>
      <c r="D199" s="8" t="s">
        <v>106</v>
      </c>
      <c r="E199" s="8" t="s">
        <v>250</v>
      </c>
      <c r="F199" s="5"/>
      <c r="G199" s="5"/>
      <c r="H199" s="23"/>
      <c r="N199" s="23">
        <f>N200</f>
        <v>114300</v>
      </c>
      <c r="S199" s="23">
        <v>77300</v>
      </c>
      <c r="T199" s="23">
        <f>T200</f>
        <v>114300</v>
      </c>
    </row>
    <row r="200" spans="1:20" ht="177" customHeight="1">
      <c r="A200" s="85">
        <f t="shared" si="8"/>
        <v>5</v>
      </c>
      <c r="B200" s="1" t="s">
        <v>145</v>
      </c>
      <c r="C200" s="5"/>
      <c r="D200" s="8" t="s">
        <v>106</v>
      </c>
      <c r="E200" s="8" t="s">
        <v>250</v>
      </c>
      <c r="F200" s="8" t="s">
        <v>45</v>
      </c>
      <c r="G200" s="5"/>
      <c r="H200" s="23"/>
      <c r="N200" s="23">
        <f>N201</f>
        <v>114300</v>
      </c>
      <c r="S200" s="23">
        <v>77300</v>
      </c>
      <c r="T200" s="23">
        <f>T201</f>
        <v>114300</v>
      </c>
    </row>
    <row r="201" spans="1:20" ht="57" customHeight="1">
      <c r="A201" s="85">
        <f t="shared" si="8"/>
        <v>6</v>
      </c>
      <c r="B201" s="1" t="s">
        <v>109</v>
      </c>
      <c r="C201" s="5"/>
      <c r="D201" s="8" t="s">
        <v>106</v>
      </c>
      <c r="E201" s="8" t="s">
        <v>250</v>
      </c>
      <c r="F201" s="8" t="s">
        <v>46</v>
      </c>
      <c r="G201" s="5"/>
      <c r="H201" s="23"/>
      <c r="N201" s="23">
        <f>N202+N204</f>
        <v>114300</v>
      </c>
      <c r="S201" s="23">
        <v>77300</v>
      </c>
      <c r="T201" s="23">
        <f>T202+T204</f>
        <v>114300</v>
      </c>
    </row>
    <row r="202" spans="1:20" ht="57" customHeight="1">
      <c r="A202" s="85">
        <f aca="true" t="shared" si="13" ref="A202:A265">A201+1</f>
        <v>7</v>
      </c>
      <c r="B202" s="1" t="s">
        <v>280</v>
      </c>
      <c r="C202" s="5"/>
      <c r="D202" s="8" t="s">
        <v>106</v>
      </c>
      <c r="E202" s="8" t="s">
        <v>265</v>
      </c>
      <c r="F202" s="8" t="s">
        <v>110</v>
      </c>
      <c r="G202" s="5"/>
      <c r="H202" s="23"/>
      <c r="N202" s="23">
        <f>N203</f>
        <v>88000</v>
      </c>
      <c r="S202" s="23">
        <v>58000</v>
      </c>
      <c r="T202" s="23">
        <f>T203</f>
        <v>88000</v>
      </c>
    </row>
    <row r="203" spans="1:20" s="78" customFormat="1" ht="57" customHeight="1">
      <c r="A203" s="85">
        <f t="shared" si="13"/>
        <v>8</v>
      </c>
      <c r="B203" s="4" t="s">
        <v>20</v>
      </c>
      <c r="C203" s="5" t="s">
        <v>69</v>
      </c>
      <c r="D203" s="5" t="s">
        <v>106</v>
      </c>
      <c r="E203" s="5" t="s">
        <v>250</v>
      </c>
      <c r="F203" s="5" t="s">
        <v>266</v>
      </c>
      <c r="G203" s="5" t="s">
        <v>19</v>
      </c>
      <c r="H203" s="23"/>
      <c r="I203" s="3"/>
      <c r="J203" s="3"/>
      <c r="K203" s="3"/>
      <c r="L203" s="3"/>
      <c r="M203" s="3"/>
      <c r="N203" s="24">
        <v>88000</v>
      </c>
      <c r="S203" s="89">
        <v>58000</v>
      </c>
      <c r="T203" s="24">
        <v>88000</v>
      </c>
    </row>
    <row r="204" spans="1:20" ht="102">
      <c r="A204" s="85">
        <f t="shared" si="13"/>
        <v>9</v>
      </c>
      <c r="B204" s="95" t="s">
        <v>281</v>
      </c>
      <c r="C204" s="5"/>
      <c r="D204" s="8" t="s">
        <v>106</v>
      </c>
      <c r="E204" s="8" t="s">
        <v>250</v>
      </c>
      <c r="F204" s="8" t="s">
        <v>125</v>
      </c>
      <c r="G204" s="5"/>
      <c r="H204" s="23"/>
      <c r="N204" s="23">
        <f>N205</f>
        <v>26300</v>
      </c>
      <c r="S204" s="23">
        <v>19300</v>
      </c>
      <c r="T204" s="23">
        <f>T205</f>
        <v>26300</v>
      </c>
    </row>
    <row r="205" spans="1:20" s="78" customFormat="1" ht="26.25">
      <c r="A205" s="85">
        <f t="shared" si="13"/>
        <v>10</v>
      </c>
      <c r="B205" s="4" t="s">
        <v>24</v>
      </c>
      <c r="C205" s="5" t="s">
        <v>69</v>
      </c>
      <c r="D205" s="8" t="s">
        <v>106</v>
      </c>
      <c r="E205" s="8" t="s">
        <v>250</v>
      </c>
      <c r="F205" s="5" t="s">
        <v>125</v>
      </c>
      <c r="G205" s="5" t="s">
        <v>23</v>
      </c>
      <c r="H205" s="23"/>
      <c r="I205" s="3"/>
      <c r="J205" s="3"/>
      <c r="K205" s="3"/>
      <c r="L205" s="3"/>
      <c r="M205" s="3"/>
      <c r="N205" s="24">
        <v>26300</v>
      </c>
      <c r="S205" s="77">
        <v>19300</v>
      </c>
      <c r="T205" s="24">
        <v>26300</v>
      </c>
    </row>
    <row r="206" spans="1:20" ht="102">
      <c r="A206" s="85">
        <f t="shared" si="13"/>
        <v>11</v>
      </c>
      <c r="B206" s="1" t="s">
        <v>213</v>
      </c>
      <c r="C206" s="5"/>
      <c r="D206" s="8" t="s">
        <v>106</v>
      </c>
      <c r="E206" s="8" t="s">
        <v>259</v>
      </c>
      <c r="F206" s="5"/>
      <c r="G206" s="5"/>
      <c r="H206" s="23"/>
      <c r="N206" s="23">
        <f>N207</f>
        <v>106000</v>
      </c>
      <c r="S206" s="23">
        <v>81000</v>
      </c>
      <c r="T206" s="23">
        <f>T207</f>
        <v>106000</v>
      </c>
    </row>
    <row r="207" spans="1:20" ht="51">
      <c r="A207" s="85">
        <f t="shared" si="13"/>
        <v>12</v>
      </c>
      <c r="B207" s="95" t="s">
        <v>300</v>
      </c>
      <c r="C207" s="5"/>
      <c r="D207" s="8" t="s">
        <v>106</v>
      </c>
      <c r="E207" s="8" t="s">
        <v>259</v>
      </c>
      <c r="F207" s="8" t="s">
        <v>112</v>
      </c>
      <c r="G207" s="5"/>
      <c r="H207" s="23"/>
      <c r="N207" s="23">
        <f>N208</f>
        <v>106000</v>
      </c>
      <c r="S207" s="23">
        <v>81000</v>
      </c>
      <c r="T207" s="23">
        <f>T208</f>
        <v>106000</v>
      </c>
    </row>
    <row r="208" spans="1:20" ht="76.5">
      <c r="A208" s="85">
        <f t="shared" si="13"/>
        <v>13</v>
      </c>
      <c r="B208" s="95" t="s">
        <v>278</v>
      </c>
      <c r="C208" s="5"/>
      <c r="D208" s="8" t="s">
        <v>106</v>
      </c>
      <c r="E208" s="8" t="s">
        <v>259</v>
      </c>
      <c r="F208" s="8" t="s">
        <v>61</v>
      </c>
      <c r="G208" s="5"/>
      <c r="H208" s="23"/>
      <c r="N208" s="23">
        <f>N209</f>
        <v>106000</v>
      </c>
      <c r="S208" s="23">
        <v>81000</v>
      </c>
      <c r="T208" s="23">
        <f>T209</f>
        <v>106000</v>
      </c>
    </row>
    <row r="209" spans="1:20" ht="76.5">
      <c r="A209" s="85">
        <f t="shared" si="13"/>
        <v>14</v>
      </c>
      <c r="B209" s="1" t="s">
        <v>190</v>
      </c>
      <c r="C209" s="5"/>
      <c r="D209" s="8" t="s">
        <v>106</v>
      </c>
      <c r="E209" s="8" t="s">
        <v>259</v>
      </c>
      <c r="F209" s="8" t="s">
        <v>62</v>
      </c>
      <c r="G209" s="5"/>
      <c r="H209" s="23"/>
      <c r="N209" s="23">
        <f>N211+N212+N210</f>
        <v>106000</v>
      </c>
      <c r="S209" s="23">
        <v>81000</v>
      </c>
      <c r="T209" s="23">
        <f>T211+T212+T210</f>
        <v>106000</v>
      </c>
    </row>
    <row r="210" spans="1:20" s="78" customFormat="1" ht="26.25">
      <c r="A210" s="85">
        <f t="shared" si="13"/>
        <v>15</v>
      </c>
      <c r="B210" s="2" t="s">
        <v>33</v>
      </c>
      <c r="C210" s="5" t="s">
        <v>69</v>
      </c>
      <c r="D210" s="5" t="s">
        <v>106</v>
      </c>
      <c r="E210" s="5" t="s">
        <v>259</v>
      </c>
      <c r="F210" s="5" t="s">
        <v>62</v>
      </c>
      <c r="G210" s="5" t="s">
        <v>32</v>
      </c>
      <c r="H210" s="24"/>
      <c r="I210" s="3"/>
      <c r="J210" s="3"/>
      <c r="K210" s="3"/>
      <c r="L210" s="3"/>
      <c r="M210" s="3"/>
      <c r="N210" s="24">
        <v>42000</v>
      </c>
      <c r="O210" s="90"/>
      <c r="P210" s="90"/>
      <c r="Q210" s="90"/>
      <c r="R210" s="90"/>
      <c r="S210" s="89">
        <v>42000</v>
      </c>
      <c r="T210" s="24">
        <v>42000</v>
      </c>
    </row>
    <row r="211" spans="1:21" s="78" customFormat="1" ht="26.25" customHeight="1">
      <c r="A211" s="85">
        <f t="shared" si="13"/>
        <v>16</v>
      </c>
      <c r="B211" s="4" t="s">
        <v>41</v>
      </c>
      <c r="C211" s="5" t="s">
        <v>69</v>
      </c>
      <c r="D211" s="5" t="s">
        <v>106</v>
      </c>
      <c r="E211" s="5" t="s">
        <v>259</v>
      </c>
      <c r="F211" s="5" t="s">
        <v>62</v>
      </c>
      <c r="G211" s="5" t="s">
        <v>40</v>
      </c>
      <c r="H211" s="23"/>
      <c r="I211" s="3"/>
      <c r="J211" s="3"/>
      <c r="K211" s="3"/>
      <c r="L211" s="3"/>
      <c r="M211" s="3"/>
      <c r="N211" s="24">
        <v>61400</v>
      </c>
      <c r="S211" s="77">
        <v>36400</v>
      </c>
      <c r="T211" s="24">
        <v>61400</v>
      </c>
      <c r="U211" s="80"/>
    </row>
    <row r="212" spans="1:20" s="78" customFormat="1" ht="26.25" customHeight="1">
      <c r="A212" s="85">
        <f t="shared" si="13"/>
        <v>17</v>
      </c>
      <c r="B212" s="4" t="s">
        <v>41</v>
      </c>
      <c r="C212" s="5" t="s">
        <v>69</v>
      </c>
      <c r="D212" s="5" t="s">
        <v>106</v>
      </c>
      <c r="E212" s="5" t="s">
        <v>259</v>
      </c>
      <c r="F212" s="5" t="s">
        <v>62</v>
      </c>
      <c r="G212" s="5" t="s">
        <v>40</v>
      </c>
      <c r="H212" s="23"/>
      <c r="I212" s="3"/>
      <c r="J212" s="3"/>
      <c r="K212" s="3"/>
      <c r="L212" s="3"/>
      <c r="M212" s="3"/>
      <c r="N212" s="24">
        <v>2600</v>
      </c>
      <c r="O212" s="90"/>
      <c r="P212" s="90"/>
      <c r="Q212" s="90"/>
      <c r="R212" s="90"/>
      <c r="S212" s="89">
        <v>2600</v>
      </c>
      <c r="T212" s="24">
        <v>2600</v>
      </c>
    </row>
    <row r="213" spans="1:20" ht="54.75" customHeight="1">
      <c r="A213" s="85">
        <f t="shared" si="13"/>
        <v>18</v>
      </c>
      <c r="B213" s="7" t="s">
        <v>165</v>
      </c>
      <c r="C213" s="5"/>
      <c r="D213" s="8" t="s">
        <v>164</v>
      </c>
      <c r="E213" s="8"/>
      <c r="F213" s="8"/>
      <c r="G213" s="8"/>
      <c r="H213" s="23"/>
      <c r="I213" s="27"/>
      <c r="J213" s="27"/>
      <c r="K213" s="27"/>
      <c r="L213" s="27"/>
      <c r="M213" s="27"/>
      <c r="N213" s="23">
        <f aca="true" t="shared" si="14" ref="N213:N220">N214</f>
        <v>5000</v>
      </c>
      <c r="S213" s="23">
        <v>5000</v>
      </c>
      <c r="T213" s="23">
        <f aca="true" t="shared" si="15" ref="T213:T220">T214</f>
        <v>5000</v>
      </c>
    </row>
    <row r="214" spans="1:20" ht="38.25" customHeight="1">
      <c r="A214" s="85">
        <f t="shared" si="13"/>
        <v>19</v>
      </c>
      <c r="B214" s="7" t="s">
        <v>150</v>
      </c>
      <c r="C214" s="8"/>
      <c r="D214" s="8" t="s">
        <v>164</v>
      </c>
      <c r="E214" s="8" t="s">
        <v>178</v>
      </c>
      <c r="F214" s="8"/>
      <c r="G214" s="8"/>
      <c r="H214" s="24"/>
      <c r="N214" s="23">
        <f t="shared" si="14"/>
        <v>5000</v>
      </c>
      <c r="S214" s="23">
        <v>5000</v>
      </c>
      <c r="T214" s="23">
        <f t="shared" si="15"/>
        <v>5000</v>
      </c>
    </row>
    <row r="215" spans="1:20" ht="106.5" customHeight="1">
      <c r="A215" s="85">
        <f t="shared" si="13"/>
        <v>20</v>
      </c>
      <c r="B215" s="7" t="s">
        <v>168</v>
      </c>
      <c r="C215" s="5"/>
      <c r="D215" s="8" t="s">
        <v>164</v>
      </c>
      <c r="E215" s="8" t="s">
        <v>207</v>
      </c>
      <c r="F215" s="5"/>
      <c r="G215" s="5"/>
      <c r="H215" s="24"/>
      <c r="N215" s="23">
        <f t="shared" si="14"/>
        <v>5000</v>
      </c>
      <c r="S215" s="23">
        <v>5000</v>
      </c>
      <c r="T215" s="23">
        <f t="shared" si="15"/>
        <v>5000</v>
      </c>
    </row>
    <row r="216" spans="1:20" ht="162.75" customHeight="1">
      <c r="A216" s="85">
        <f t="shared" si="13"/>
        <v>21</v>
      </c>
      <c r="B216" s="106" t="s">
        <v>292</v>
      </c>
      <c r="C216" s="8"/>
      <c r="D216" s="8" t="s">
        <v>164</v>
      </c>
      <c r="E216" s="8" t="s">
        <v>207</v>
      </c>
      <c r="F216" s="8"/>
      <c r="G216" s="8"/>
      <c r="H216" s="23"/>
      <c r="I216" s="27"/>
      <c r="J216" s="27"/>
      <c r="K216" s="27"/>
      <c r="L216" s="27"/>
      <c r="M216" s="27"/>
      <c r="N216" s="23">
        <f t="shared" si="14"/>
        <v>5000</v>
      </c>
      <c r="S216" s="23">
        <v>5000</v>
      </c>
      <c r="T216" s="23">
        <f t="shared" si="15"/>
        <v>5000</v>
      </c>
    </row>
    <row r="217" spans="1:20" ht="106.5" customHeight="1">
      <c r="A217" s="85">
        <f t="shared" si="13"/>
        <v>22</v>
      </c>
      <c r="B217" s="64" t="s">
        <v>205</v>
      </c>
      <c r="C217" s="5"/>
      <c r="D217" s="8" t="s">
        <v>164</v>
      </c>
      <c r="E217" s="8" t="s">
        <v>238</v>
      </c>
      <c r="F217" s="5"/>
      <c r="G217" s="5"/>
      <c r="H217" s="24"/>
      <c r="N217" s="23">
        <f t="shared" si="14"/>
        <v>5000</v>
      </c>
      <c r="S217" s="23">
        <v>5000</v>
      </c>
      <c r="T217" s="23">
        <f t="shared" si="15"/>
        <v>5000</v>
      </c>
    </row>
    <row r="218" spans="1:20" ht="106.5" customHeight="1">
      <c r="A218" s="85">
        <f t="shared" si="13"/>
        <v>23</v>
      </c>
      <c r="B218" s="95" t="s">
        <v>300</v>
      </c>
      <c r="C218" s="5"/>
      <c r="D218" s="8" t="s">
        <v>164</v>
      </c>
      <c r="E218" s="8" t="s">
        <v>238</v>
      </c>
      <c r="F218" s="8" t="s">
        <v>112</v>
      </c>
      <c r="G218" s="5"/>
      <c r="H218" s="24"/>
      <c r="N218" s="23">
        <f t="shared" si="14"/>
        <v>5000</v>
      </c>
      <c r="S218" s="23">
        <v>5000</v>
      </c>
      <c r="T218" s="23">
        <f t="shared" si="15"/>
        <v>5000</v>
      </c>
    </row>
    <row r="219" spans="1:20" ht="106.5" customHeight="1">
      <c r="A219" s="85">
        <f t="shared" si="13"/>
        <v>24</v>
      </c>
      <c r="B219" s="95" t="s">
        <v>278</v>
      </c>
      <c r="C219" s="5"/>
      <c r="D219" s="8" t="s">
        <v>164</v>
      </c>
      <c r="E219" s="8" t="s">
        <v>238</v>
      </c>
      <c r="F219" s="8" t="s">
        <v>61</v>
      </c>
      <c r="G219" s="5"/>
      <c r="H219" s="24"/>
      <c r="N219" s="23">
        <f t="shared" si="14"/>
        <v>5000</v>
      </c>
      <c r="S219" s="23">
        <v>5000</v>
      </c>
      <c r="T219" s="23">
        <f t="shared" si="15"/>
        <v>5000</v>
      </c>
    </row>
    <row r="220" spans="1:20" ht="110.25" customHeight="1">
      <c r="A220" s="85">
        <f t="shared" si="13"/>
        <v>25</v>
      </c>
      <c r="B220" s="1" t="s">
        <v>189</v>
      </c>
      <c r="C220" s="5"/>
      <c r="D220" s="8" t="s">
        <v>164</v>
      </c>
      <c r="E220" s="8" t="s">
        <v>238</v>
      </c>
      <c r="F220" s="8" t="s">
        <v>62</v>
      </c>
      <c r="G220" s="5"/>
      <c r="H220" s="24"/>
      <c r="N220" s="23">
        <f t="shared" si="14"/>
        <v>5000</v>
      </c>
      <c r="S220" s="23">
        <v>5000</v>
      </c>
      <c r="T220" s="23">
        <f t="shared" si="15"/>
        <v>5000</v>
      </c>
    </row>
    <row r="221" spans="1:20" s="78" customFormat="1" ht="52.5" customHeight="1">
      <c r="A221" s="85">
        <f t="shared" si="13"/>
        <v>26</v>
      </c>
      <c r="B221" s="4" t="s">
        <v>35</v>
      </c>
      <c r="C221" s="5" t="s">
        <v>69</v>
      </c>
      <c r="D221" s="5" t="s">
        <v>164</v>
      </c>
      <c r="E221" s="5" t="s">
        <v>238</v>
      </c>
      <c r="F221" s="5" t="s">
        <v>62</v>
      </c>
      <c r="G221" s="5" t="s">
        <v>34</v>
      </c>
      <c r="H221" s="24"/>
      <c r="I221" s="3"/>
      <c r="J221" s="3"/>
      <c r="K221" s="3"/>
      <c r="L221" s="3"/>
      <c r="M221" s="3"/>
      <c r="N221" s="24">
        <v>5000</v>
      </c>
      <c r="O221" s="90"/>
      <c r="P221" s="90"/>
      <c r="Q221" s="90"/>
      <c r="R221" s="90"/>
      <c r="S221" s="89">
        <v>5000</v>
      </c>
      <c r="T221" s="24">
        <v>5000</v>
      </c>
    </row>
    <row r="222" spans="1:20" ht="26.25">
      <c r="A222" s="85">
        <f t="shared" si="13"/>
        <v>27</v>
      </c>
      <c r="B222" s="7" t="s">
        <v>73</v>
      </c>
      <c r="C222" s="8" t="s">
        <v>11</v>
      </c>
      <c r="D222" s="8" t="s">
        <v>74</v>
      </c>
      <c r="E222" s="8" t="s">
        <v>11</v>
      </c>
      <c r="F222" s="8" t="s">
        <v>11</v>
      </c>
      <c r="G222" s="8" t="s">
        <v>11</v>
      </c>
      <c r="H222" s="23" t="e">
        <f>H223+H247</f>
        <v>#REF!</v>
      </c>
      <c r="N222" s="67">
        <f>N223+N247</f>
        <v>705000</v>
      </c>
      <c r="S222" s="67">
        <v>910766.24</v>
      </c>
      <c r="T222" s="67">
        <f>T223+T247</f>
        <v>690000</v>
      </c>
    </row>
    <row r="223" spans="1:20" ht="26.25">
      <c r="A223" s="85">
        <f t="shared" si="13"/>
        <v>28</v>
      </c>
      <c r="B223" s="7" t="s">
        <v>108</v>
      </c>
      <c r="C223" s="8"/>
      <c r="D223" s="8" t="s">
        <v>107</v>
      </c>
      <c r="E223" s="8"/>
      <c r="F223" s="8"/>
      <c r="G223" s="8"/>
      <c r="H223" s="23" t="e">
        <f>#REF!+H225+#REF!</f>
        <v>#REF!</v>
      </c>
      <c r="N223" s="23">
        <f>N224+N232</f>
        <v>280000</v>
      </c>
      <c r="S223" s="23">
        <v>322766.24</v>
      </c>
      <c r="T223" s="23">
        <f>T224+T232</f>
        <v>270000</v>
      </c>
    </row>
    <row r="224" spans="1:20" ht="26.25">
      <c r="A224" s="85">
        <f t="shared" si="13"/>
        <v>29</v>
      </c>
      <c r="B224" s="1" t="s">
        <v>150</v>
      </c>
      <c r="C224" s="8"/>
      <c r="D224" s="8" t="s">
        <v>107</v>
      </c>
      <c r="E224" s="8" t="s">
        <v>178</v>
      </c>
      <c r="F224" s="8"/>
      <c r="G224" s="8"/>
      <c r="H224" s="23"/>
      <c r="N224" s="23">
        <f aca="true" t="shared" si="16" ref="N224:N230">N225</f>
        <v>40000</v>
      </c>
      <c r="S224" s="23">
        <v>50000</v>
      </c>
      <c r="T224" s="23">
        <f aca="true" t="shared" si="17" ref="T224:T230">T225</f>
        <v>35000</v>
      </c>
    </row>
    <row r="225" spans="1:20" ht="86.25" customHeight="1">
      <c r="A225" s="85">
        <f t="shared" si="13"/>
        <v>30</v>
      </c>
      <c r="B225" s="103" t="s">
        <v>295</v>
      </c>
      <c r="C225" s="8"/>
      <c r="D225" s="8" t="s">
        <v>107</v>
      </c>
      <c r="E225" s="8" t="s">
        <v>191</v>
      </c>
      <c r="F225" s="8"/>
      <c r="G225" s="8"/>
      <c r="H225" s="23" t="e">
        <f>H228</f>
        <v>#REF!</v>
      </c>
      <c r="N225" s="23">
        <f t="shared" si="16"/>
        <v>40000</v>
      </c>
      <c r="S225" s="23">
        <v>50000</v>
      </c>
      <c r="T225" s="23">
        <f t="shared" si="17"/>
        <v>35000</v>
      </c>
    </row>
    <row r="226" spans="1:20" ht="86.25" customHeight="1">
      <c r="A226" s="85">
        <f t="shared" si="13"/>
        <v>31</v>
      </c>
      <c r="B226" s="45" t="s">
        <v>293</v>
      </c>
      <c r="C226" s="8"/>
      <c r="D226" s="8" t="s">
        <v>107</v>
      </c>
      <c r="E226" s="8" t="s">
        <v>191</v>
      </c>
      <c r="F226" s="8"/>
      <c r="G226" s="8"/>
      <c r="H226" s="23"/>
      <c r="N226" s="23">
        <f t="shared" si="16"/>
        <v>40000</v>
      </c>
      <c r="S226" s="23">
        <v>50000</v>
      </c>
      <c r="T226" s="23">
        <f t="shared" si="17"/>
        <v>35000</v>
      </c>
    </row>
    <row r="227" spans="1:20" ht="161.25" customHeight="1">
      <c r="A227" s="85">
        <f t="shared" si="13"/>
        <v>32</v>
      </c>
      <c r="B227" s="64" t="s">
        <v>205</v>
      </c>
      <c r="C227" s="8"/>
      <c r="D227" s="8" t="s">
        <v>107</v>
      </c>
      <c r="E227" s="8" t="s">
        <v>239</v>
      </c>
      <c r="F227" s="8"/>
      <c r="G227" s="8"/>
      <c r="H227" s="23"/>
      <c r="N227" s="23">
        <f t="shared" si="16"/>
        <v>40000</v>
      </c>
      <c r="S227" s="23">
        <v>50000</v>
      </c>
      <c r="T227" s="23">
        <f t="shared" si="17"/>
        <v>35000</v>
      </c>
    </row>
    <row r="228" spans="1:20" ht="51">
      <c r="A228" s="85">
        <f t="shared" si="13"/>
        <v>33</v>
      </c>
      <c r="B228" s="95" t="s">
        <v>300</v>
      </c>
      <c r="C228" s="8"/>
      <c r="D228" s="8" t="s">
        <v>107</v>
      </c>
      <c r="E228" s="8" t="s">
        <v>239</v>
      </c>
      <c r="F228" s="8" t="s">
        <v>112</v>
      </c>
      <c r="G228" s="8"/>
      <c r="H228" s="23" t="e">
        <f>#REF!</f>
        <v>#REF!</v>
      </c>
      <c r="N228" s="23">
        <f t="shared" si="16"/>
        <v>40000</v>
      </c>
      <c r="S228" s="23">
        <v>50000</v>
      </c>
      <c r="T228" s="23">
        <f t="shared" si="17"/>
        <v>35000</v>
      </c>
    </row>
    <row r="229" spans="1:20" ht="76.5">
      <c r="A229" s="85">
        <f t="shared" si="13"/>
        <v>34</v>
      </c>
      <c r="B229" s="95" t="s">
        <v>278</v>
      </c>
      <c r="C229" s="8"/>
      <c r="D229" s="8" t="s">
        <v>107</v>
      </c>
      <c r="E229" s="8" t="s">
        <v>239</v>
      </c>
      <c r="F229" s="8" t="s">
        <v>61</v>
      </c>
      <c r="G229" s="8"/>
      <c r="H229" s="23"/>
      <c r="N229" s="23">
        <f t="shared" si="16"/>
        <v>40000</v>
      </c>
      <c r="S229" s="23">
        <v>50000</v>
      </c>
      <c r="T229" s="23">
        <f t="shared" si="17"/>
        <v>35000</v>
      </c>
    </row>
    <row r="230" spans="1:20" ht="76.5">
      <c r="A230" s="85">
        <f t="shared" si="13"/>
        <v>35</v>
      </c>
      <c r="B230" s="1" t="s">
        <v>189</v>
      </c>
      <c r="C230" s="8"/>
      <c r="D230" s="8" t="s">
        <v>107</v>
      </c>
      <c r="E230" s="8" t="s">
        <v>239</v>
      </c>
      <c r="F230" s="8" t="s">
        <v>62</v>
      </c>
      <c r="G230" s="8"/>
      <c r="H230" s="23">
        <f>H231</f>
        <v>50000</v>
      </c>
      <c r="N230" s="23">
        <f t="shared" si="16"/>
        <v>40000</v>
      </c>
      <c r="S230" s="23">
        <v>50000</v>
      </c>
      <c r="T230" s="23">
        <f t="shared" si="17"/>
        <v>35000</v>
      </c>
    </row>
    <row r="231" spans="1:20" s="78" customFormat="1" ht="26.25" customHeight="1">
      <c r="A231" s="85">
        <f t="shared" si="13"/>
        <v>36</v>
      </c>
      <c r="B231" s="2" t="s">
        <v>41</v>
      </c>
      <c r="C231" s="5" t="s">
        <v>69</v>
      </c>
      <c r="D231" s="5" t="s">
        <v>107</v>
      </c>
      <c r="E231" s="5" t="s">
        <v>239</v>
      </c>
      <c r="F231" s="5" t="s">
        <v>62</v>
      </c>
      <c r="G231" s="5" t="s">
        <v>40</v>
      </c>
      <c r="H231" s="24">
        <v>50000</v>
      </c>
      <c r="I231" s="3"/>
      <c r="J231" s="3"/>
      <c r="K231" s="3"/>
      <c r="L231" s="3"/>
      <c r="M231" s="3"/>
      <c r="N231" s="24">
        <v>40000</v>
      </c>
      <c r="O231" s="90"/>
      <c r="P231" s="90"/>
      <c r="Q231" s="90"/>
      <c r="R231" s="90"/>
      <c r="S231" s="89">
        <v>50000</v>
      </c>
      <c r="T231" s="24">
        <v>35000</v>
      </c>
    </row>
    <row r="232" spans="1:20" ht="26.25">
      <c r="A232" s="85">
        <f t="shared" si="13"/>
        <v>37</v>
      </c>
      <c r="B232" s="1" t="s">
        <v>140</v>
      </c>
      <c r="C232" s="8"/>
      <c r="D232" s="8" t="s">
        <v>107</v>
      </c>
      <c r="E232" s="8" t="s">
        <v>173</v>
      </c>
      <c r="F232" s="8"/>
      <c r="G232" s="8"/>
      <c r="H232" s="23"/>
      <c r="I232" s="27"/>
      <c r="J232" s="27"/>
      <c r="K232" s="27"/>
      <c r="L232" s="27"/>
      <c r="M232" s="27"/>
      <c r="N232" s="23">
        <f>N233+N240</f>
        <v>240000</v>
      </c>
      <c r="O232" s="90"/>
      <c r="P232" s="90"/>
      <c r="Q232" s="90"/>
      <c r="R232" s="90"/>
      <c r="S232" s="91">
        <v>272766.24</v>
      </c>
      <c r="T232" s="23">
        <f>T233+T240</f>
        <v>235000</v>
      </c>
    </row>
    <row r="233" spans="1:20" ht="51">
      <c r="A233" s="85">
        <f t="shared" si="13"/>
        <v>38</v>
      </c>
      <c r="B233" s="1" t="s">
        <v>273</v>
      </c>
      <c r="C233" s="5"/>
      <c r="D233" s="5" t="s">
        <v>107</v>
      </c>
      <c r="E233" s="5" t="s">
        <v>275</v>
      </c>
      <c r="F233" s="5"/>
      <c r="G233" s="5"/>
      <c r="H233" s="24"/>
      <c r="N233" s="23">
        <f>N234</f>
        <v>200000</v>
      </c>
      <c r="S233" s="23">
        <v>213766.24</v>
      </c>
      <c r="T233" s="23">
        <f>T234</f>
        <v>200000</v>
      </c>
    </row>
    <row r="234" spans="1:20" ht="204">
      <c r="A234" s="85">
        <f t="shared" si="13"/>
        <v>39</v>
      </c>
      <c r="B234" s="64" t="s">
        <v>205</v>
      </c>
      <c r="C234" s="5"/>
      <c r="D234" s="5" t="s">
        <v>107</v>
      </c>
      <c r="E234" s="5" t="s">
        <v>274</v>
      </c>
      <c r="F234" s="5"/>
      <c r="G234" s="5"/>
      <c r="H234" s="24"/>
      <c r="N234" s="24">
        <f>N235</f>
        <v>200000</v>
      </c>
      <c r="S234" s="24">
        <v>213766.24</v>
      </c>
      <c r="T234" s="24">
        <f>T235</f>
        <v>200000</v>
      </c>
    </row>
    <row r="235" spans="1:20" ht="67.5" customHeight="1">
      <c r="A235" s="85">
        <f t="shared" si="13"/>
        <v>40</v>
      </c>
      <c r="B235" s="95" t="s">
        <v>300</v>
      </c>
      <c r="C235" s="5"/>
      <c r="D235" s="5" t="s">
        <v>107</v>
      </c>
      <c r="E235" s="5" t="s">
        <v>274</v>
      </c>
      <c r="F235" s="5" t="s">
        <v>112</v>
      </c>
      <c r="G235" s="5"/>
      <c r="H235" s="24"/>
      <c r="N235" s="24">
        <f>N236</f>
        <v>200000</v>
      </c>
      <c r="S235" s="24">
        <v>213766.24</v>
      </c>
      <c r="T235" s="24">
        <f>T236</f>
        <v>200000</v>
      </c>
    </row>
    <row r="236" spans="1:20" ht="99" customHeight="1">
      <c r="A236" s="85">
        <f t="shared" si="13"/>
        <v>41</v>
      </c>
      <c r="B236" s="95" t="s">
        <v>278</v>
      </c>
      <c r="C236" s="5"/>
      <c r="D236" s="5" t="s">
        <v>107</v>
      </c>
      <c r="E236" s="5" t="s">
        <v>274</v>
      </c>
      <c r="F236" s="5" t="s">
        <v>61</v>
      </c>
      <c r="G236" s="5"/>
      <c r="H236" s="24"/>
      <c r="N236" s="24">
        <f>N237</f>
        <v>200000</v>
      </c>
      <c r="S236" s="24">
        <v>213766.24</v>
      </c>
      <c r="T236" s="24">
        <f>T237</f>
        <v>200000</v>
      </c>
    </row>
    <row r="237" spans="1:20" ht="80.25" customHeight="1">
      <c r="A237" s="85">
        <f t="shared" si="13"/>
        <v>42</v>
      </c>
      <c r="B237" s="1" t="s">
        <v>189</v>
      </c>
      <c r="C237" s="5"/>
      <c r="D237" s="5" t="s">
        <v>107</v>
      </c>
      <c r="E237" s="5" t="s">
        <v>274</v>
      </c>
      <c r="F237" s="5" t="s">
        <v>62</v>
      </c>
      <c r="G237" s="5"/>
      <c r="H237" s="24"/>
      <c r="N237" s="24">
        <f>N238+N239</f>
        <v>200000</v>
      </c>
      <c r="S237" s="24">
        <v>213766.24</v>
      </c>
      <c r="T237" s="24">
        <f>T238+T239</f>
        <v>200000</v>
      </c>
    </row>
    <row r="238" spans="1:20" s="78" customFormat="1" ht="26.25">
      <c r="A238" s="85">
        <f t="shared" si="13"/>
        <v>43</v>
      </c>
      <c r="B238" s="2" t="s">
        <v>33</v>
      </c>
      <c r="C238" s="5" t="s">
        <v>69</v>
      </c>
      <c r="D238" s="5" t="s">
        <v>107</v>
      </c>
      <c r="E238" s="5" t="s">
        <v>274</v>
      </c>
      <c r="F238" s="5" t="s">
        <v>62</v>
      </c>
      <c r="G238" s="5" t="s">
        <v>32</v>
      </c>
      <c r="H238" s="24"/>
      <c r="I238" s="3"/>
      <c r="J238" s="3"/>
      <c r="K238" s="3"/>
      <c r="L238" s="3"/>
      <c r="M238" s="3"/>
      <c r="N238" s="24">
        <v>100000</v>
      </c>
      <c r="O238" s="90"/>
      <c r="P238" s="90"/>
      <c r="Q238" s="90"/>
      <c r="R238" s="90"/>
      <c r="S238" s="89">
        <v>113766.24</v>
      </c>
      <c r="T238" s="24">
        <v>100000</v>
      </c>
    </row>
    <row r="239" spans="1:20" s="78" customFormat="1" ht="26.25">
      <c r="A239" s="85">
        <f t="shared" si="13"/>
        <v>44</v>
      </c>
      <c r="B239" s="2" t="s">
        <v>31</v>
      </c>
      <c r="C239" s="5" t="s">
        <v>69</v>
      </c>
      <c r="D239" s="5" t="s">
        <v>107</v>
      </c>
      <c r="E239" s="5" t="s">
        <v>274</v>
      </c>
      <c r="F239" s="5" t="s">
        <v>62</v>
      </c>
      <c r="G239" s="5" t="s">
        <v>30</v>
      </c>
      <c r="H239" s="24"/>
      <c r="I239" s="3"/>
      <c r="J239" s="3"/>
      <c r="K239" s="3"/>
      <c r="L239" s="3"/>
      <c r="M239" s="3"/>
      <c r="N239" s="24">
        <v>100000</v>
      </c>
      <c r="O239" s="90"/>
      <c r="P239" s="90"/>
      <c r="Q239" s="90"/>
      <c r="R239" s="90"/>
      <c r="S239" s="89">
        <v>100000</v>
      </c>
      <c r="T239" s="24">
        <v>100000</v>
      </c>
    </row>
    <row r="240" spans="1:20" ht="26.25">
      <c r="A240" s="85">
        <f t="shared" si="13"/>
        <v>45</v>
      </c>
      <c r="B240" s="96" t="s">
        <v>140</v>
      </c>
      <c r="C240" s="5"/>
      <c r="D240" s="8" t="s">
        <v>107</v>
      </c>
      <c r="E240" s="8" t="s">
        <v>173</v>
      </c>
      <c r="F240" s="8"/>
      <c r="G240" s="8"/>
      <c r="H240" s="23"/>
      <c r="I240" s="27"/>
      <c r="J240" s="27"/>
      <c r="K240" s="27"/>
      <c r="L240" s="27"/>
      <c r="M240" s="27"/>
      <c r="N240" s="23">
        <f aca="true" t="shared" si="18" ref="N240:N245">N241</f>
        <v>40000</v>
      </c>
      <c r="S240" s="23">
        <v>59000</v>
      </c>
      <c r="T240" s="23">
        <f aca="true" t="shared" si="19" ref="T240:T245">T241</f>
        <v>35000</v>
      </c>
    </row>
    <row r="241" spans="1:20" ht="51">
      <c r="A241" s="85">
        <f t="shared" si="13"/>
        <v>46</v>
      </c>
      <c r="B241" s="96" t="s">
        <v>270</v>
      </c>
      <c r="C241" s="5"/>
      <c r="D241" s="5" t="s">
        <v>107</v>
      </c>
      <c r="E241" s="8" t="s">
        <v>271</v>
      </c>
      <c r="F241" s="5"/>
      <c r="G241" s="5"/>
      <c r="H241" s="24"/>
      <c r="N241" s="24">
        <f t="shared" si="18"/>
        <v>40000</v>
      </c>
      <c r="S241" s="24">
        <v>59000</v>
      </c>
      <c r="T241" s="24">
        <f t="shared" si="19"/>
        <v>35000</v>
      </c>
    </row>
    <row r="242" spans="1:20" ht="204">
      <c r="A242" s="85">
        <f t="shared" si="13"/>
        <v>47</v>
      </c>
      <c r="B242" s="64" t="s">
        <v>205</v>
      </c>
      <c r="C242" s="5"/>
      <c r="D242" s="5" t="s">
        <v>107</v>
      </c>
      <c r="E242" s="8" t="s">
        <v>272</v>
      </c>
      <c r="F242" s="5"/>
      <c r="G242" s="5"/>
      <c r="H242" s="24"/>
      <c r="N242" s="24">
        <f t="shared" si="18"/>
        <v>40000</v>
      </c>
      <c r="S242" s="24">
        <v>59000</v>
      </c>
      <c r="T242" s="24">
        <f t="shared" si="19"/>
        <v>35000</v>
      </c>
    </row>
    <row r="243" spans="1:20" ht="66" customHeight="1">
      <c r="A243" s="85">
        <f t="shared" si="13"/>
        <v>48</v>
      </c>
      <c r="B243" s="95" t="s">
        <v>300</v>
      </c>
      <c r="C243" s="5"/>
      <c r="D243" s="5" t="s">
        <v>107</v>
      </c>
      <c r="E243" s="8" t="s">
        <v>272</v>
      </c>
      <c r="F243" s="5" t="s">
        <v>112</v>
      </c>
      <c r="G243" s="5"/>
      <c r="H243" s="24"/>
      <c r="N243" s="24">
        <f t="shared" si="18"/>
        <v>40000</v>
      </c>
      <c r="S243" s="24">
        <v>59000</v>
      </c>
      <c r="T243" s="24">
        <f t="shared" si="19"/>
        <v>35000</v>
      </c>
    </row>
    <row r="244" spans="1:20" ht="79.5" customHeight="1">
      <c r="A244" s="85">
        <f t="shared" si="13"/>
        <v>49</v>
      </c>
      <c r="B244" s="95" t="s">
        <v>278</v>
      </c>
      <c r="C244" s="5"/>
      <c r="D244" s="5" t="s">
        <v>107</v>
      </c>
      <c r="E244" s="8" t="s">
        <v>272</v>
      </c>
      <c r="F244" s="5" t="s">
        <v>61</v>
      </c>
      <c r="G244" s="5"/>
      <c r="H244" s="24"/>
      <c r="N244" s="24">
        <f t="shared" si="18"/>
        <v>40000</v>
      </c>
      <c r="S244" s="24">
        <v>59000</v>
      </c>
      <c r="T244" s="24">
        <f t="shared" si="19"/>
        <v>35000</v>
      </c>
    </row>
    <row r="245" spans="1:20" ht="82.5" customHeight="1">
      <c r="A245" s="85">
        <f t="shared" si="13"/>
        <v>50</v>
      </c>
      <c r="B245" s="2" t="s">
        <v>189</v>
      </c>
      <c r="C245" s="5"/>
      <c r="D245" s="5" t="s">
        <v>107</v>
      </c>
      <c r="E245" s="8" t="s">
        <v>272</v>
      </c>
      <c r="F245" s="5" t="s">
        <v>62</v>
      </c>
      <c r="G245" s="5"/>
      <c r="H245" s="24"/>
      <c r="N245" s="24">
        <f t="shared" si="18"/>
        <v>40000</v>
      </c>
      <c r="S245" s="24">
        <v>59000</v>
      </c>
      <c r="T245" s="24">
        <f t="shared" si="19"/>
        <v>35000</v>
      </c>
    </row>
    <row r="246" spans="1:20" s="78" customFormat="1" ht="26.25">
      <c r="A246" s="85">
        <f t="shared" si="13"/>
        <v>51</v>
      </c>
      <c r="B246" s="88" t="s">
        <v>35</v>
      </c>
      <c r="C246" s="5" t="s">
        <v>69</v>
      </c>
      <c r="D246" s="5" t="s">
        <v>107</v>
      </c>
      <c r="E246" s="8" t="s">
        <v>272</v>
      </c>
      <c r="F246" s="5" t="s">
        <v>62</v>
      </c>
      <c r="G246" s="5" t="s">
        <v>34</v>
      </c>
      <c r="H246" s="24"/>
      <c r="I246" s="3"/>
      <c r="J246" s="3"/>
      <c r="K246" s="3"/>
      <c r="L246" s="3"/>
      <c r="M246" s="3"/>
      <c r="N246" s="24">
        <v>40000</v>
      </c>
      <c r="O246" s="90"/>
      <c r="P246" s="90"/>
      <c r="Q246" s="90"/>
      <c r="R246" s="90"/>
      <c r="S246" s="89">
        <v>59000</v>
      </c>
      <c r="T246" s="24">
        <v>35000</v>
      </c>
    </row>
    <row r="247" spans="1:20" ht="26.25">
      <c r="A247" s="85">
        <f t="shared" si="13"/>
        <v>52</v>
      </c>
      <c r="B247" s="7" t="s">
        <v>75</v>
      </c>
      <c r="C247" s="8"/>
      <c r="D247" s="8" t="s">
        <v>76</v>
      </c>
      <c r="E247" s="8"/>
      <c r="F247" s="8"/>
      <c r="G247" s="8" t="s">
        <v>11</v>
      </c>
      <c r="H247" s="23" t="e">
        <f>#REF!+H264+H270</f>
        <v>#REF!</v>
      </c>
      <c r="N247" s="23">
        <f>N248+N256</f>
        <v>425000</v>
      </c>
      <c r="S247" s="23">
        <v>588000</v>
      </c>
      <c r="T247" s="23">
        <f>T248+T256</f>
        <v>420000</v>
      </c>
    </row>
    <row r="248" spans="1:20" ht="98.25" customHeight="1">
      <c r="A248" s="85">
        <f t="shared" si="13"/>
        <v>53</v>
      </c>
      <c r="B248" s="7" t="s">
        <v>150</v>
      </c>
      <c r="C248" s="8"/>
      <c r="D248" s="8" t="s">
        <v>76</v>
      </c>
      <c r="E248" s="8" t="s">
        <v>178</v>
      </c>
      <c r="F248" s="8"/>
      <c r="G248" s="8"/>
      <c r="H248" s="23"/>
      <c r="N248" s="23">
        <f>N249</f>
        <v>40000</v>
      </c>
      <c r="S248" s="23">
        <v>83000</v>
      </c>
      <c r="T248" s="23">
        <f>T249</f>
        <v>35000</v>
      </c>
    </row>
    <row r="249" spans="1:20" ht="76.5">
      <c r="A249" s="85">
        <f t="shared" si="13"/>
        <v>54</v>
      </c>
      <c r="B249" s="7" t="s">
        <v>167</v>
      </c>
      <c r="C249" s="8"/>
      <c r="D249" s="8" t="s">
        <v>76</v>
      </c>
      <c r="E249" s="19" t="s">
        <v>192</v>
      </c>
      <c r="F249" s="8"/>
      <c r="G249" s="8"/>
      <c r="H249" s="23"/>
      <c r="N249" s="23">
        <f>N250</f>
        <v>40000</v>
      </c>
      <c r="S249" s="23">
        <v>83000</v>
      </c>
      <c r="T249" s="23">
        <f>T250</f>
        <v>35000</v>
      </c>
    </row>
    <row r="250" spans="1:20" ht="51">
      <c r="A250" s="85">
        <f t="shared" si="13"/>
        <v>55</v>
      </c>
      <c r="B250" s="74" t="s">
        <v>294</v>
      </c>
      <c r="C250" s="8"/>
      <c r="D250" s="8" t="s">
        <v>76</v>
      </c>
      <c r="E250" s="19" t="s">
        <v>192</v>
      </c>
      <c r="F250" s="8"/>
      <c r="G250" s="8"/>
      <c r="H250" s="23"/>
      <c r="I250" s="27"/>
      <c r="J250" s="27"/>
      <c r="K250" s="27"/>
      <c r="L250" s="27"/>
      <c r="M250" s="27"/>
      <c r="N250" s="23">
        <f>N251</f>
        <v>40000</v>
      </c>
      <c r="S250" s="23">
        <v>83000</v>
      </c>
      <c r="T250" s="23">
        <f>T251</f>
        <v>35000</v>
      </c>
    </row>
    <row r="251" spans="1:20" ht="204">
      <c r="A251" s="85">
        <f t="shared" si="13"/>
        <v>56</v>
      </c>
      <c r="B251" s="64" t="s">
        <v>205</v>
      </c>
      <c r="C251" s="8"/>
      <c r="D251" s="8" t="s">
        <v>76</v>
      </c>
      <c r="E251" s="19" t="s">
        <v>240</v>
      </c>
      <c r="F251" s="8"/>
      <c r="G251" s="8"/>
      <c r="H251" s="23"/>
      <c r="N251" s="23">
        <f>N252</f>
        <v>40000</v>
      </c>
      <c r="S251" s="23">
        <v>83000</v>
      </c>
      <c r="T251" s="23">
        <f>T252</f>
        <v>35000</v>
      </c>
    </row>
    <row r="252" spans="1:20" ht="51">
      <c r="A252" s="85">
        <f t="shared" si="13"/>
        <v>57</v>
      </c>
      <c r="B252" s="95" t="s">
        <v>300</v>
      </c>
      <c r="C252" s="8"/>
      <c r="D252" s="8" t="s">
        <v>76</v>
      </c>
      <c r="E252" s="19" t="s">
        <v>240</v>
      </c>
      <c r="F252" s="8" t="s">
        <v>112</v>
      </c>
      <c r="G252" s="8"/>
      <c r="H252" s="23"/>
      <c r="N252" s="23">
        <f>N254</f>
        <v>40000</v>
      </c>
      <c r="S252" s="23">
        <v>83000</v>
      </c>
      <c r="T252" s="23">
        <f>T254</f>
        <v>35000</v>
      </c>
    </row>
    <row r="253" spans="1:20" ht="76.5">
      <c r="A253" s="85">
        <f t="shared" si="13"/>
        <v>58</v>
      </c>
      <c r="B253" s="95" t="s">
        <v>278</v>
      </c>
      <c r="C253" s="8"/>
      <c r="D253" s="8" t="s">
        <v>76</v>
      </c>
      <c r="E253" s="19" t="s">
        <v>240</v>
      </c>
      <c r="F253" s="8" t="s">
        <v>61</v>
      </c>
      <c r="G253" s="8"/>
      <c r="H253" s="23"/>
      <c r="N253" s="23">
        <f>N254</f>
        <v>40000</v>
      </c>
      <c r="S253" s="23">
        <v>83000</v>
      </c>
      <c r="T253" s="23">
        <f>T254</f>
        <v>35000</v>
      </c>
    </row>
    <row r="254" spans="1:20" ht="76.5">
      <c r="A254" s="85">
        <f t="shared" si="13"/>
        <v>59</v>
      </c>
      <c r="B254" s="1" t="s">
        <v>189</v>
      </c>
      <c r="C254" s="8"/>
      <c r="D254" s="8" t="s">
        <v>76</v>
      </c>
      <c r="E254" s="19" t="s">
        <v>240</v>
      </c>
      <c r="F254" s="8" t="s">
        <v>62</v>
      </c>
      <c r="G254" s="8"/>
      <c r="H254" s="23"/>
      <c r="N254" s="23">
        <f>N255</f>
        <v>40000</v>
      </c>
      <c r="S254" s="23">
        <v>83000</v>
      </c>
      <c r="T254" s="23">
        <f>T255</f>
        <v>35000</v>
      </c>
    </row>
    <row r="255" spans="1:20" s="78" customFormat="1" ht="26.25">
      <c r="A255" s="85">
        <f t="shared" si="13"/>
        <v>60</v>
      </c>
      <c r="B255" s="4" t="s">
        <v>39</v>
      </c>
      <c r="C255" s="5" t="s">
        <v>69</v>
      </c>
      <c r="D255" s="5" t="s">
        <v>76</v>
      </c>
      <c r="E255" s="18" t="s">
        <v>240</v>
      </c>
      <c r="F255" s="5" t="s">
        <v>62</v>
      </c>
      <c r="G255" s="5" t="s">
        <v>38</v>
      </c>
      <c r="H255" s="24"/>
      <c r="I255" s="3"/>
      <c r="J255" s="3"/>
      <c r="K255" s="3"/>
      <c r="L255" s="3"/>
      <c r="M255" s="3"/>
      <c r="N255" s="24">
        <v>40000</v>
      </c>
      <c r="O255" s="90"/>
      <c r="P255" s="90"/>
      <c r="Q255" s="90"/>
      <c r="R255" s="90"/>
      <c r="S255" s="89">
        <v>83000</v>
      </c>
      <c r="T255" s="24">
        <v>35000</v>
      </c>
    </row>
    <row r="256" spans="1:20" ht="26.25">
      <c r="A256" s="85">
        <f t="shared" si="13"/>
        <v>61</v>
      </c>
      <c r="B256" s="1" t="s">
        <v>140</v>
      </c>
      <c r="C256" s="8"/>
      <c r="D256" s="8"/>
      <c r="E256" s="8" t="s">
        <v>173</v>
      </c>
      <c r="F256" s="8"/>
      <c r="G256" s="8"/>
      <c r="H256" s="23"/>
      <c r="I256" s="27"/>
      <c r="J256" s="27"/>
      <c r="K256" s="27"/>
      <c r="L256" s="27"/>
      <c r="M256" s="27"/>
      <c r="N256" s="23">
        <f>N257+N264+N270</f>
        <v>385000</v>
      </c>
      <c r="O256" s="90"/>
      <c r="P256" s="90"/>
      <c r="Q256" s="90"/>
      <c r="R256" s="90"/>
      <c r="S256" s="91">
        <v>505000</v>
      </c>
      <c r="T256" s="23">
        <f>T257+T264+T270</f>
        <v>385000</v>
      </c>
    </row>
    <row r="257" spans="1:20" ht="51">
      <c r="A257" s="85">
        <f t="shared" si="13"/>
        <v>62</v>
      </c>
      <c r="B257" s="9" t="s">
        <v>149</v>
      </c>
      <c r="C257" s="18"/>
      <c r="D257" s="19" t="s">
        <v>76</v>
      </c>
      <c r="E257" s="8" t="s">
        <v>208</v>
      </c>
      <c r="F257" s="18"/>
      <c r="G257" s="8" t="s">
        <v>11</v>
      </c>
      <c r="H257" s="23">
        <f>H258</f>
        <v>0</v>
      </c>
      <c r="N257" s="23">
        <f>N258</f>
        <v>360000</v>
      </c>
      <c r="S257" s="23">
        <v>460000</v>
      </c>
      <c r="T257" s="23">
        <f>T258</f>
        <v>360000</v>
      </c>
    </row>
    <row r="258" spans="1:20" ht="183" customHeight="1">
      <c r="A258" s="85">
        <f t="shared" si="13"/>
        <v>63</v>
      </c>
      <c r="B258" s="64" t="s">
        <v>205</v>
      </c>
      <c r="C258" s="8"/>
      <c r="D258" s="8" t="s">
        <v>76</v>
      </c>
      <c r="E258" s="8" t="s">
        <v>241</v>
      </c>
      <c r="F258" s="8"/>
      <c r="G258" s="8"/>
      <c r="H258" s="23"/>
      <c r="I258" s="27"/>
      <c r="J258" s="27"/>
      <c r="K258" s="27"/>
      <c r="L258" s="27"/>
      <c r="M258" s="27"/>
      <c r="N258" s="23">
        <f>N259</f>
        <v>360000</v>
      </c>
      <c r="S258" s="23">
        <v>460000</v>
      </c>
      <c r="T258" s="23">
        <f>T259</f>
        <v>360000</v>
      </c>
    </row>
    <row r="259" spans="1:20" ht="54.75" customHeight="1">
      <c r="A259" s="85">
        <f t="shared" si="13"/>
        <v>64</v>
      </c>
      <c r="B259" s="95" t="s">
        <v>300</v>
      </c>
      <c r="C259" s="18"/>
      <c r="D259" s="19" t="s">
        <v>76</v>
      </c>
      <c r="E259" s="8" t="s">
        <v>241</v>
      </c>
      <c r="F259" s="19" t="s">
        <v>112</v>
      </c>
      <c r="G259" s="8"/>
      <c r="H259" s="23" t="e">
        <f>#REF!</f>
        <v>#REF!</v>
      </c>
      <c r="N259" s="23">
        <f>N260</f>
        <v>360000</v>
      </c>
      <c r="S259" s="23">
        <v>460000</v>
      </c>
      <c r="T259" s="23">
        <f>T260</f>
        <v>360000</v>
      </c>
    </row>
    <row r="260" spans="1:20" ht="76.5">
      <c r="A260" s="85">
        <f t="shared" si="13"/>
        <v>65</v>
      </c>
      <c r="B260" s="95" t="s">
        <v>278</v>
      </c>
      <c r="C260" s="18"/>
      <c r="D260" s="19" t="s">
        <v>76</v>
      </c>
      <c r="E260" s="8" t="s">
        <v>241</v>
      </c>
      <c r="F260" s="19" t="s">
        <v>61</v>
      </c>
      <c r="G260" s="8"/>
      <c r="H260" s="23"/>
      <c r="N260" s="23">
        <f>N261</f>
        <v>360000</v>
      </c>
      <c r="S260" s="23">
        <v>460000</v>
      </c>
      <c r="T260" s="23">
        <f>T261</f>
        <v>360000</v>
      </c>
    </row>
    <row r="261" spans="1:20" ht="76.5">
      <c r="A261" s="85">
        <f t="shared" si="13"/>
        <v>66</v>
      </c>
      <c r="B261" s="1" t="s">
        <v>189</v>
      </c>
      <c r="C261" s="18"/>
      <c r="D261" s="19" t="s">
        <v>76</v>
      </c>
      <c r="E261" s="8" t="s">
        <v>241</v>
      </c>
      <c r="F261" s="19" t="s">
        <v>62</v>
      </c>
      <c r="G261" s="8"/>
      <c r="H261" s="23">
        <f>H262+H263</f>
        <v>241414</v>
      </c>
      <c r="N261" s="23">
        <f>N262+N263</f>
        <v>360000</v>
      </c>
      <c r="S261" s="23">
        <v>460000</v>
      </c>
      <c r="T261" s="23">
        <f>T262+T263</f>
        <v>360000</v>
      </c>
    </row>
    <row r="262" spans="1:20" s="78" customFormat="1" ht="26.25">
      <c r="A262" s="85">
        <f t="shared" si="13"/>
        <v>67</v>
      </c>
      <c r="B262" s="4" t="s">
        <v>31</v>
      </c>
      <c r="C262" s="5" t="s">
        <v>69</v>
      </c>
      <c r="D262" s="5" t="s">
        <v>76</v>
      </c>
      <c r="E262" s="5" t="s">
        <v>241</v>
      </c>
      <c r="F262" s="5" t="s">
        <v>62</v>
      </c>
      <c r="G262" s="5" t="s">
        <v>30</v>
      </c>
      <c r="H262" s="24">
        <v>231414</v>
      </c>
      <c r="I262" s="3"/>
      <c r="J262" s="3"/>
      <c r="K262" s="3"/>
      <c r="L262" s="3"/>
      <c r="M262" s="3"/>
      <c r="N262" s="24">
        <v>350000</v>
      </c>
      <c r="O262" s="90"/>
      <c r="P262" s="90"/>
      <c r="Q262" s="90"/>
      <c r="R262" s="90"/>
      <c r="S262" s="89">
        <v>450000</v>
      </c>
      <c r="T262" s="24">
        <v>350000</v>
      </c>
    </row>
    <row r="263" spans="1:20" s="78" customFormat="1" ht="26.25" customHeight="1">
      <c r="A263" s="85">
        <f t="shared" si="13"/>
        <v>68</v>
      </c>
      <c r="B263" s="4" t="s">
        <v>41</v>
      </c>
      <c r="C263" s="5" t="s">
        <v>69</v>
      </c>
      <c r="D263" s="5" t="s">
        <v>76</v>
      </c>
      <c r="E263" s="5" t="s">
        <v>241</v>
      </c>
      <c r="F263" s="5" t="s">
        <v>62</v>
      </c>
      <c r="G263" s="5" t="s">
        <v>40</v>
      </c>
      <c r="H263" s="24">
        <v>10000</v>
      </c>
      <c r="I263" s="3"/>
      <c r="J263" s="3"/>
      <c r="K263" s="3"/>
      <c r="L263" s="3"/>
      <c r="M263" s="3"/>
      <c r="N263" s="24">
        <v>10000</v>
      </c>
      <c r="O263" s="90"/>
      <c r="P263" s="90"/>
      <c r="Q263" s="90"/>
      <c r="R263" s="90"/>
      <c r="S263" s="89">
        <v>10000</v>
      </c>
      <c r="T263" s="24">
        <v>10000</v>
      </c>
    </row>
    <row r="264" spans="1:20" ht="51">
      <c r="A264" s="85">
        <f t="shared" si="13"/>
        <v>69</v>
      </c>
      <c r="B264" s="7" t="s">
        <v>143</v>
      </c>
      <c r="C264" s="5"/>
      <c r="D264" s="8" t="s">
        <v>76</v>
      </c>
      <c r="E264" s="8" t="s">
        <v>209</v>
      </c>
      <c r="F264" s="5"/>
      <c r="G264" s="5"/>
      <c r="H264" s="23" t="e">
        <f>H266</f>
        <v>#REF!</v>
      </c>
      <c r="N264" s="23">
        <f>N266</f>
        <v>5000</v>
      </c>
      <c r="S264" s="23">
        <v>5000</v>
      </c>
      <c r="T264" s="23">
        <f>T266</f>
        <v>5000</v>
      </c>
    </row>
    <row r="265" spans="1:20" ht="192.75" customHeight="1">
      <c r="A265" s="85">
        <f t="shared" si="13"/>
        <v>70</v>
      </c>
      <c r="B265" s="64" t="s">
        <v>205</v>
      </c>
      <c r="C265" s="5"/>
      <c r="D265" s="8" t="s">
        <v>76</v>
      </c>
      <c r="E265" s="8" t="s">
        <v>242</v>
      </c>
      <c r="F265" s="5"/>
      <c r="G265" s="5"/>
      <c r="H265" s="23"/>
      <c r="N265" s="23">
        <f>N266</f>
        <v>5000</v>
      </c>
      <c r="S265" s="23">
        <v>5000</v>
      </c>
      <c r="T265" s="23">
        <f>T266</f>
        <v>5000</v>
      </c>
    </row>
    <row r="266" spans="1:20" ht="73.5" customHeight="1">
      <c r="A266" s="85">
        <f aca="true" t="shared" si="20" ref="A266:A337">A265+1</f>
        <v>71</v>
      </c>
      <c r="B266" s="95" t="s">
        <v>300</v>
      </c>
      <c r="C266" s="5"/>
      <c r="D266" s="8" t="s">
        <v>76</v>
      </c>
      <c r="E266" s="8" t="s">
        <v>242</v>
      </c>
      <c r="F266" s="8" t="s">
        <v>112</v>
      </c>
      <c r="G266" s="5"/>
      <c r="H266" s="23" t="e">
        <f>#REF!</f>
        <v>#REF!</v>
      </c>
      <c r="N266" s="23">
        <f>N267</f>
        <v>5000</v>
      </c>
      <c r="S266" s="23">
        <v>5000</v>
      </c>
      <c r="T266" s="23">
        <f>T267</f>
        <v>5000</v>
      </c>
    </row>
    <row r="267" spans="1:20" ht="94.5" customHeight="1">
      <c r="A267" s="85">
        <f t="shared" si="20"/>
        <v>72</v>
      </c>
      <c r="B267" s="95" t="s">
        <v>278</v>
      </c>
      <c r="C267" s="5"/>
      <c r="D267" s="8" t="s">
        <v>76</v>
      </c>
      <c r="E267" s="8" t="s">
        <v>242</v>
      </c>
      <c r="F267" s="8" t="s">
        <v>61</v>
      </c>
      <c r="G267" s="5"/>
      <c r="H267" s="23"/>
      <c r="N267" s="23">
        <f>N268</f>
        <v>5000</v>
      </c>
      <c r="S267" s="23">
        <v>5000</v>
      </c>
      <c r="T267" s="23">
        <f>T268</f>
        <v>5000</v>
      </c>
    </row>
    <row r="268" spans="1:20" ht="76.5">
      <c r="A268" s="85">
        <f t="shared" si="20"/>
        <v>73</v>
      </c>
      <c r="B268" s="1" t="s">
        <v>189</v>
      </c>
      <c r="C268" s="5"/>
      <c r="D268" s="8" t="s">
        <v>76</v>
      </c>
      <c r="E268" s="8" t="s">
        <v>242</v>
      </c>
      <c r="F268" s="8" t="s">
        <v>62</v>
      </c>
      <c r="G268" s="5"/>
      <c r="H268" s="23" t="e">
        <f>H269+#REF!</f>
        <v>#REF!</v>
      </c>
      <c r="N268" s="23">
        <f>N269</f>
        <v>5000</v>
      </c>
      <c r="S268" s="23">
        <v>5000</v>
      </c>
      <c r="T268" s="23">
        <f>T269</f>
        <v>5000</v>
      </c>
    </row>
    <row r="269" spans="1:20" s="78" customFormat="1" ht="26.25">
      <c r="A269" s="85">
        <f t="shared" si="20"/>
        <v>74</v>
      </c>
      <c r="B269" s="4" t="s">
        <v>35</v>
      </c>
      <c r="C269" s="5" t="s">
        <v>69</v>
      </c>
      <c r="D269" s="5" t="s">
        <v>76</v>
      </c>
      <c r="E269" s="5" t="s">
        <v>242</v>
      </c>
      <c r="F269" s="5" t="s">
        <v>62</v>
      </c>
      <c r="G269" s="5" t="s">
        <v>34</v>
      </c>
      <c r="H269" s="24">
        <v>9000</v>
      </c>
      <c r="I269" s="3"/>
      <c r="J269" s="3"/>
      <c r="K269" s="3"/>
      <c r="L269" s="3"/>
      <c r="M269" s="3"/>
      <c r="N269" s="24">
        <v>5000</v>
      </c>
      <c r="O269" s="90"/>
      <c r="P269" s="90"/>
      <c r="Q269" s="90"/>
      <c r="R269" s="90"/>
      <c r="S269" s="89">
        <v>5000</v>
      </c>
      <c r="T269" s="24">
        <v>5000</v>
      </c>
    </row>
    <row r="270" spans="1:20" ht="51">
      <c r="A270" s="85">
        <f t="shared" si="20"/>
        <v>75</v>
      </c>
      <c r="B270" s="7" t="s">
        <v>223</v>
      </c>
      <c r="C270" s="5"/>
      <c r="D270" s="8" t="s">
        <v>76</v>
      </c>
      <c r="E270" s="8" t="s">
        <v>211</v>
      </c>
      <c r="F270" s="5"/>
      <c r="G270" s="5"/>
      <c r="H270" s="23" t="e">
        <f>H272</f>
        <v>#REF!</v>
      </c>
      <c r="N270" s="23">
        <f>N272</f>
        <v>20000</v>
      </c>
      <c r="S270" s="23">
        <v>40000</v>
      </c>
      <c r="T270" s="23">
        <f>T272</f>
        <v>20000</v>
      </c>
    </row>
    <row r="271" spans="1:20" ht="50.25" customHeight="1">
      <c r="A271" s="85">
        <f t="shared" si="20"/>
        <v>76</v>
      </c>
      <c r="B271" s="64" t="s">
        <v>205</v>
      </c>
      <c r="C271" s="5"/>
      <c r="D271" s="8" t="s">
        <v>76</v>
      </c>
      <c r="E271" s="8" t="s">
        <v>243</v>
      </c>
      <c r="F271" s="5"/>
      <c r="G271" s="5"/>
      <c r="H271" s="23"/>
      <c r="N271" s="23">
        <f>N272</f>
        <v>20000</v>
      </c>
      <c r="S271" s="23">
        <v>40000</v>
      </c>
      <c r="T271" s="23">
        <f>T272</f>
        <v>20000</v>
      </c>
    </row>
    <row r="272" spans="1:20" ht="56.25" customHeight="1">
      <c r="A272" s="85">
        <f t="shared" si="20"/>
        <v>77</v>
      </c>
      <c r="B272" s="95" t="s">
        <v>300</v>
      </c>
      <c r="C272" s="5"/>
      <c r="D272" s="8" t="s">
        <v>76</v>
      </c>
      <c r="E272" s="8" t="s">
        <v>243</v>
      </c>
      <c r="F272" s="8" t="s">
        <v>112</v>
      </c>
      <c r="G272" s="5"/>
      <c r="H272" s="23" t="e">
        <f>#REF!</f>
        <v>#REF!</v>
      </c>
      <c r="N272" s="23">
        <f>N273</f>
        <v>20000</v>
      </c>
      <c r="S272" s="23">
        <v>40000</v>
      </c>
      <c r="T272" s="23">
        <f>T273</f>
        <v>20000</v>
      </c>
    </row>
    <row r="273" spans="1:20" ht="51.75" customHeight="1">
      <c r="A273" s="85">
        <f t="shared" si="20"/>
        <v>78</v>
      </c>
      <c r="B273" s="95" t="s">
        <v>278</v>
      </c>
      <c r="C273" s="5"/>
      <c r="D273" s="8" t="s">
        <v>76</v>
      </c>
      <c r="E273" s="8" t="s">
        <v>243</v>
      </c>
      <c r="F273" s="8" t="s">
        <v>61</v>
      </c>
      <c r="G273" s="5"/>
      <c r="H273" s="23"/>
      <c r="N273" s="23">
        <f>N274</f>
        <v>20000</v>
      </c>
      <c r="S273" s="23">
        <v>40000</v>
      </c>
      <c r="T273" s="23">
        <f>T274</f>
        <v>20000</v>
      </c>
    </row>
    <row r="274" spans="1:20" ht="52.5" customHeight="1">
      <c r="A274" s="85">
        <f t="shared" si="20"/>
        <v>79</v>
      </c>
      <c r="B274" s="1" t="s">
        <v>189</v>
      </c>
      <c r="C274" s="5"/>
      <c r="D274" s="8" t="s">
        <v>76</v>
      </c>
      <c r="E274" s="8" t="s">
        <v>243</v>
      </c>
      <c r="F274" s="8" t="s">
        <v>62</v>
      </c>
      <c r="G274" s="8"/>
      <c r="H274" s="23" t="e">
        <f>#REF!+H275+H276</f>
        <v>#REF!</v>
      </c>
      <c r="N274" s="23">
        <f>N275+N276</f>
        <v>20000</v>
      </c>
      <c r="S274" s="23">
        <v>40000</v>
      </c>
      <c r="T274" s="23">
        <f>T275+T276</f>
        <v>20000</v>
      </c>
    </row>
    <row r="275" spans="1:20" s="78" customFormat="1" ht="26.25">
      <c r="A275" s="85">
        <f t="shared" si="20"/>
        <v>80</v>
      </c>
      <c r="B275" s="4" t="s">
        <v>35</v>
      </c>
      <c r="C275" s="5" t="s">
        <v>69</v>
      </c>
      <c r="D275" s="5" t="s">
        <v>76</v>
      </c>
      <c r="E275" s="5" t="s">
        <v>243</v>
      </c>
      <c r="F275" s="5" t="s">
        <v>62</v>
      </c>
      <c r="G275" s="5" t="s">
        <v>34</v>
      </c>
      <c r="H275" s="24">
        <v>25000</v>
      </c>
      <c r="I275" s="3"/>
      <c r="J275" s="3"/>
      <c r="K275" s="3"/>
      <c r="L275" s="3"/>
      <c r="M275" s="3"/>
      <c r="N275" s="24">
        <v>10000</v>
      </c>
      <c r="O275" s="90"/>
      <c r="P275" s="90"/>
      <c r="Q275" s="90"/>
      <c r="R275" s="90"/>
      <c r="S275" s="89">
        <v>20000</v>
      </c>
      <c r="T275" s="24">
        <v>10000</v>
      </c>
    </row>
    <row r="276" spans="1:20" s="78" customFormat="1" ht="26.25" customHeight="1">
      <c r="A276" s="85">
        <f t="shared" si="20"/>
        <v>81</v>
      </c>
      <c r="B276" s="4" t="s">
        <v>41</v>
      </c>
      <c r="C276" s="5" t="s">
        <v>69</v>
      </c>
      <c r="D276" s="5" t="s">
        <v>76</v>
      </c>
      <c r="E276" s="5" t="s">
        <v>243</v>
      </c>
      <c r="F276" s="5" t="s">
        <v>62</v>
      </c>
      <c r="G276" s="5" t="s">
        <v>40</v>
      </c>
      <c r="H276" s="24">
        <v>10000</v>
      </c>
      <c r="I276" s="3"/>
      <c r="J276" s="3"/>
      <c r="K276" s="3"/>
      <c r="L276" s="3"/>
      <c r="M276" s="3"/>
      <c r="N276" s="24">
        <v>10000</v>
      </c>
      <c r="O276" s="90"/>
      <c r="P276" s="90"/>
      <c r="Q276" s="90"/>
      <c r="R276" s="90"/>
      <c r="S276" s="89">
        <v>20000</v>
      </c>
      <c r="T276" s="24">
        <v>10000</v>
      </c>
    </row>
    <row r="277" spans="1:20" ht="26.25">
      <c r="A277" s="85">
        <f t="shared" si="20"/>
        <v>82</v>
      </c>
      <c r="B277" s="7" t="s">
        <v>77</v>
      </c>
      <c r="C277" s="8" t="s">
        <v>11</v>
      </c>
      <c r="D277" s="8" t="s">
        <v>60</v>
      </c>
      <c r="E277" s="8"/>
      <c r="F277" s="8" t="s">
        <v>11</v>
      </c>
      <c r="G277" s="8" t="s">
        <v>11</v>
      </c>
      <c r="H277" s="23" t="e">
        <f>#REF!</f>
        <v>#REF!</v>
      </c>
      <c r="N277" s="23">
        <f>N278</f>
        <v>5000</v>
      </c>
      <c r="S277" s="23">
        <v>5000</v>
      </c>
      <c r="T277" s="23">
        <f>T278</f>
        <v>5000</v>
      </c>
    </row>
    <row r="278" spans="1:20" ht="51">
      <c r="A278" s="85">
        <f t="shared" si="20"/>
        <v>83</v>
      </c>
      <c r="B278" s="1" t="s">
        <v>64</v>
      </c>
      <c r="C278" s="8"/>
      <c r="D278" s="8" t="s">
        <v>63</v>
      </c>
      <c r="E278" s="8"/>
      <c r="F278" s="8"/>
      <c r="G278" s="8"/>
      <c r="H278" s="23"/>
      <c r="N278" s="23">
        <f>N287+N279</f>
        <v>5000</v>
      </c>
      <c r="S278" s="23">
        <v>5000</v>
      </c>
      <c r="T278" s="23">
        <f>T287+T279</f>
        <v>5000</v>
      </c>
    </row>
    <row r="279" spans="1:20" ht="42.75" customHeight="1">
      <c r="A279" s="85">
        <f t="shared" si="20"/>
        <v>84</v>
      </c>
      <c r="B279" s="7" t="s">
        <v>150</v>
      </c>
      <c r="C279" s="8"/>
      <c r="D279" s="8" t="s">
        <v>63</v>
      </c>
      <c r="E279" s="8" t="s">
        <v>178</v>
      </c>
      <c r="F279" s="8"/>
      <c r="G279" s="8"/>
      <c r="H279" s="23"/>
      <c r="N279" s="23">
        <f aca="true" t="shared" si="21" ref="N279:N285">N280</f>
        <v>1000</v>
      </c>
      <c r="S279" s="23"/>
      <c r="T279" s="23">
        <f aca="true" t="shared" si="22" ref="T279:T285">T280</f>
        <v>1000</v>
      </c>
    </row>
    <row r="280" spans="1:20" ht="114" customHeight="1">
      <c r="A280" s="85">
        <f t="shared" si="20"/>
        <v>85</v>
      </c>
      <c r="B280" s="1" t="s">
        <v>301</v>
      </c>
      <c r="C280" s="8"/>
      <c r="D280" s="8" t="s">
        <v>63</v>
      </c>
      <c r="E280" s="8" t="s">
        <v>303</v>
      </c>
      <c r="F280" s="8"/>
      <c r="G280" s="8"/>
      <c r="H280" s="23"/>
      <c r="N280" s="23">
        <f t="shared" si="21"/>
        <v>1000</v>
      </c>
      <c r="S280" s="23"/>
      <c r="T280" s="23">
        <f t="shared" si="22"/>
        <v>1000</v>
      </c>
    </row>
    <row r="281" spans="1:20" ht="56.25" customHeight="1">
      <c r="A281" s="85">
        <f t="shared" si="20"/>
        <v>86</v>
      </c>
      <c r="B281" s="74" t="s">
        <v>302</v>
      </c>
      <c r="C281" s="8"/>
      <c r="D281" s="8" t="s">
        <v>63</v>
      </c>
      <c r="E281" s="8" t="s">
        <v>303</v>
      </c>
      <c r="F281" s="8"/>
      <c r="G281" s="8"/>
      <c r="H281" s="23"/>
      <c r="N281" s="23">
        <f t="shared" si="21"/>
        <v>1000</v>
      </c>
      <c r="S281" s="23"/>
      <c r="T281" s="23">
        <f t="shared" si="22"/>
        <v>1000</v>
      </c>
    </row>
    <row r="282" spans="1:20" ht="129.75" customHeight="1">
      <c r="A282" s="85">
        <f t="shared" si="20"/>
        <v>87</v>
      </c>
      <c r="B282" s="64" t="s">
        <v>205</v>
      </c>
      <c r="C282" s="8"/>
      <c r="D282" s="8" t="s">
        <v>63</v>
      </c>
      <c r="E282" s="8" t="s">
        <v>304</v>
      </c>
      <c r="F282" s="8"/>
      <c r="G282" s="8"/>
      <c r="H282" s="23"/>
      <c r="N282" s="23">
        <f t="shared" si="21"/>
        <v>1000</v>
      </c>
      <c r="S282" s="23"/>
      <c r="T282" s="23">
        <f t="shared" si="22"/>
        <v>1000</v>
      </c>
    </row>
    <row r="283" spans="1:20" ht="72.75" customHeight="1">
      <c r="A283" s="85">
        <f t="shared" si="20"/>
        <v>88</v>
      </c>
      <c r="B283" s="95" t="s">
        <v>300</v>
      </c>
      <c r="C283" s="8"/>
      <c r="D283" s="8" t="s">
        <v>63</v>
      </c>
      <c r="E283" s="8" t="s">
        <v>305</v>
      </c>
      <c r="F283" s="8" t="s">
        <v>112</v>
      </c>
      <c r="G283" s="8"/>
      <c r="H283" s="23"/>
      <c r="N283" s="23">
        <f t="shared" si="21"/>
        <v>1000</v>
      </c>
      <c r="S283" s="23"/>
      <c r="T283" s="23">
        <f t="shared" si="22"/>
        <v>1000</v>
      </c>
    </row>
    <row r="284" spans="1:20" ht="56.25" customHeight="1">
      <c r="A284" s="85">
        <f t="shared" si="20"/>
        <v>89</v>
      </c>
      <c r="B284" s="95" t="s">
        <v>278</v>
      </c>
      <c r="C284" s="8"/>
      <c r="D284" s="8" t="s">
        <v>63</v>
      </c>
      <c r="E284" s="8" t="s">
        <v>305</v>
      </c>
      <c r="F284" s="8" t="s">
        <v>61</v>
      </c>
      <c r="G284" s="8"/>
      <c r="H284" s="23"/>
      <c r="N284" s="23">
        <f t="shared" si="21"/>
        <v>1000</v>
      </c>
      <c r="S284" s="23"/>
      <c r="T284" s="23">
        <f t="shared" si="22"/>
        <v>1000</v>
      </c>
    </row>
    <row r="285" spans="1:20" ht="56.25" customHeight="1">
      <c r="A285" s="85">
        <f t="shared" si="20"/>
        <v>90</v>
      </c>
      <c r="B285" s="1" t="s">
        <v>189</v>
      </c>
      <c r="C285" s="8"/>
      <c r="D285" s="8" t="s">
        <v>63</v>
      </c>
      <c r="E285" s="8" t="s">
        <v>305</v>
      </c>
      <c r="F285" s="8" t="s">
        <v>62</v>
      </c>
      <c r="G285" s="8"/>
      <c r="H285" s="23"/>
      <c r="N285" s="23">
        <f t="shared" si="21"/>
        <v>1000</v>
      </c>
      <c r="S285" s="23"/>
      <c r="T285" s="23">
        <f t="shared" si="22"/>
        <v>1000</v>
      </c>
    </row>
    <row r="286" spans="1:20" ht="56.25" customHeight="1">
      <c r="A286" s="85">
        <f t="shared" si="20"/>
        <v>91</v>
      </c>
      <c r="B286" s="4" t="s">
        <v>41</v>
      </c>
      <c r="C286" s="8"/>
      <c r="D286" s="8" t="s">
        <v>63</v>
      </c>
      <c r="E286" s="8" t="s">
        <v>305</v>
      </c>
      <c r="F286" s="8" t="s">
        <v>62</v>
      </c>
      <c r="G286" s="8" t="s">
        <v>40</v>
      </c>
      <c r="H286" s="23"/>
      <c r="N286" s="23">
        <v>1000</v>
      </c>
      <c r="S286" s="23"/>
      <c r="T286" s="23">
        <v>1000</v>
      </c>
    </row>
    <row r="287" spans="1:20" ht="33.75" customHeight="1">
      <c r="A287" s="85">
        <f t="shared" si="20"/>
        <v>92</v>
      </c>
      <c r="B287" s="1" t="s">
        <v>140</v>
      </c>
      <c r="C287" s="8"/>
      <c r="D287" s="8" t="s">
        <v>63</v>
      </c>
      <c r="E287" s="8" t="s">
        <v>173</v>
      </c>
      <c r="F287" s="8"/>
      <c r="G287" s="8"/>
      <c r="H287" s="23"/>
      <c r="N287" s="23">
        <f>N289</f>
        <v>4000</v>
      </c>
      <c r="S287" s="23">
        <v>5000</v>
      </c>
      <c r="T287" s="23">
        <f>T289</f>
        <v>4000</v>
      </c>
    </row>
    <row r="288" spans="1:20" ht="51">
      <c r="A288" s="85">
        <f t="shared" si="20"/>
        <v>93</v>
      </c>
      <c r="B288" s="1" t="s">
        <v>120</v>
      </c>
      <c r="C288" s="8"/>
      <c r="D288" s="8" t="s">
        <v>63</v>
      </c>
      <c r="E288" s="8" t="s">
        <v>210</v>
      </c>
      <c r="F288" s="8"/>
      <c r="G288" s="8"/>
      <c r="H288" s="23">
        <f>H289</f>
        <v>0</v>
      </c>
      <c r="N288" s="23">
        <f>N289</f>
        <v>4000</v>
      </c>
      <c r="S288" s="23">
        <v>5000</v>
      </c>
      <c r="T288" s="23">
        <f>T289</f>
        <v>4000</v>
      </c>
    </row>
    <row r="289" spans="1:20" ht="204">
      <c r="A289" s="85">
        <f t="shared" si="20"/>
        <v>94</v>
      </c>
      <c r="B289" s="64" t="s">
        <v>205</v>
      </c>
      <c r="C289" s="8"/>
      <c r="D289" s="8" t="s">
        <v>63</v>
      </c>
      <c r="E289" s="8" t="s">
        <v>244</v>
      </c>
      <c r="F289" s="8"/>
      <c r="G289" s="8"/>
      <c r="H289" s="23"/>
      <c r="N289" s="23">
        <f>N290</f>
        <v>4000</v>
      </c>
      <c r="S289" s="23">
        <v>5000</v>
      </c>
      <c r="T289" s="23">
        <f>T290</f>
        <v>4000</v>
      </c>
    </row>
    <row r="290" spans="1:20" ht="51">
      <c r="A290" s="85">
        <f t="shared" si="20"/>
        <v>95</v>
      </c>
      <c r="B290" s="95" t="s">
        <v>300</v>
      </c>
      <c r="C290" s="8"/>
      <c r="D290" s="8" t="s">
        <v>63</v>
      </c>
      <c r="E290" s="8" t="s">
        <v>244</v>
      </c>
      <c r="F290" s="8" t="s">
        <v>112</v>
      </c>
      <c r="G290" s="8"/>
      <c r="H290" s="23" t="e">
        <f>#REF!</f>
        <v>#REF!</v>
      </c>
      <c r="N290" s="23">
        <f>N291</f>
        <v>4000</v>
      </c>
      <c r="S290" s="23">
        <v>5000</v>
      </c>
      <c r="T290" s="23">
        <f>T291</f>
        <v>4000</v>
      </c>
    </row>
    <row r="291" spans="1:20" ht="98.25" customHeight="1">
      <c r="A291" s="85">
        <f t="shared" si="20"/>
        <v>96</v>
      </c>
      <c r="B291" s="95" t="s">
        <v>278</v>
      </c>
      <c r="C291" s="8"/>
      <c r="D291" s="8" t="s">
        <v>63</v>
      </c>
      <c r="E291" s="8" t="s">
        <v>244</v>
      </c>
      <c r="F291" s="8" t="s">
        <v>61</v>
      </c>
      <c r="G291" s="8"/>
      <c r="H291" s="23"/>
      <c r="N291" s="23">
        <f>N292</f>
        <v>4000</v>
      </c>
      <c r="S291" s="23">
        <v>5000</v>
      </c>
      <c r="T291" s="23">
        <f>T292</f>
        <v>4000</v>
      </c>
    </row>
    <row r="292" spans="1:20" ht="76.5">
      <c r="A292" s="85">
        <f t="shared" si="20"/>
        <v>97</v>
      </c>
      <c r="B292" s="1" t="s">
        <v>189</v>
      </c>
      <c r="C292" s="8"/>
      <c r="D292" s="8" t="s">
        <v>63</v>
      </c>
      <c r="E292" s="8" t="s">
        <v>244</v>
      </c>
      <c r="F292" s="8" t="s">
        <v>62</v>
      </c>
      <c r="G292" s="8"/>
      <c r="H292" s="23">
        <f>H293</f>
        <v>12000</v>
      </c>
      <c r="N292" s="23">
        <f>N293</f>
        <v>4000</v>
      </c>
      <c r="S292" s="23">
        <v>5000</v>
      </c>
      <c r="T292" s="23">
        <f>T293</f>
        <v>4000</v>
      </c>
    </row>
    <row r="293" spans="1:20" s="78" customFormat="1" ht="26.25">
      <c r="A293" s="85">
        <f t="shared" si="20"/>
        <v>98</v>
      </c>
      <c r="B293" s="2" t="s">
        <v>37</v>
      </c>
      <c r="C293" s="5" t="s">
        <v>69</v>
      </c>
      <c r="D293" s="5" t="s">
        <v>63</v>
      </c>
      <c r="E293" s="5" t="s">
        <v>244</v>
      </c>
      <c r="F293" s="5" t="s">
        <v>62</v>
      </c>
      <c r="G293" s="5" t="s">
        <v>36</v>
      </c>
      <c r="H293" s="24">
        <v>12000</v>
      </c>
      <c r="I293" s="3"/>
      <c r="J293" s="3"/>
      <c r="K293" s="3"/>
      <c r="L293" s="3"/>
      <c r="M293" s="3"/>
      <c r="N293" s="24">
        <v>4000</v>
      </c>
      <c r="O293" s="90"/>
      <c r="P293" s="90"/>
      <c r="Q293" s="90"/>
      <c r="R293" s="90"/>
      <c r="S293" s="89">
        <v>5000</v>
      </c>
      <c r="T293" s="24">
        <v>4000</v>
      </c>
    </row>
    <row r="294" spans="1:20" ht="26.25">
      <c r="A294" s="85">
        <f t="shared" si="20"/>
        <v>99</v>
      </c>
      <c r="B294" s="7" t="s">
        <v>99</v>
      </c>
      <c r="C294" s="8" t="s">
        <v>11</v>
      </c>
      <c r="D294" s="8" t="s">
        <v>65</v>
      </c>
      <c r="E294" s="8"/>
      <c r="F294" s="8"/>
      <c r="G294" s="8" t="s">
        <v>11</v>
      </c>
      <c r="H294" s="23" t="e">
        <f>H296+H342</f>
        <v>#REF!</v>
      </c>
      <c r="N294" s="23">
        <f>N295+N342</f>
        <v>1679000</v>
      </c>
      <c r="S294" s="23">
        <v>1415472.84</v>
      </c>
      <c r="T294" s="23">
        <f>T295+T342</f>
        <v>1664000</v>
      </c>
    </row>
    <row r="295" spans="1:20" ht="26.25">
      <c r="A295" s="85">
        <f t="shared" si="20"/>
        <v>100</v>
      </c>
      <c r="B295" s="9" t="s">
        <v>67</v>
      </c>
      <c r="C295" s="8"/>
      <c r="D295" s="8" t="s">
        <v>66</v>
      </c>
      <c r="E295" s="8"/>
      <c r="F295" s="8"/>
      <c r="G295" s="8"/>
      <c r="H295" s="23"/>
      <c r="N295" s="23">
        <f>N296</f>
        <v>1208000</v>
      </c>
      <c r="S295" s="23">
        <v>973000</v>
      </c>
      <c r="T295" s="23">
        <f>T296</f>
        <v>1203000</v>
      </c>
    </row>
    <row r="296" spans="1:20" ht="26.25">
      <c r="A296" s="85">
        <f t="shared" si="20"/>
        <v>101</v>
      </c>
      <c r="B296" s="1" t="s">
        <v>140</v>
      </c>
      <c r="C296" s="8"/>
      <c r="D296" s="8" t="s">
        <v>66</v>
      </c>
      <c r="E296" s="8" t="s">
        <v>173</v>
      </c>
      <c r="F296" s="8"/>
      <c r="G296" s="8"/>
      <c r="H296" s="23" t="e">
        <f>H297+H327+#REF!</f>
        <v>#REF!</v>
      </c>
      <c r="N296" s="23">
        <f>N297+N327</f>
        <v>1208000</v>
      </c>
      <c r="S296" s="23">
        <v>973000</v>
      </c>
      <c r="T296" s="23">
        <f>T297+T327</f>
        <v>1203000</v>
      </c>
    </row>
    <row r="297" spans="1:20" ht="76.5">
      <c r="A297" s="85">
        <f t="shared" si="20"/>
        <v>102</v>
      </c>
      <c r="B297" s="1" t="s">
        <v>146</v>
      </c>
      <c r="C297" s="8"/>
      <c r="D297" s="8" t="s">
        <v>66</v>
      </c>
      <c r="E297" s="8" t="s">
        <v>193</v>
      </c>
      <c r="F297" s="8"/>
      <c r="G297" s="8"/>
      <c r="H297" s="23" t="e">
        <f>H299+H308+H322+#REF!</f>
        <v>#REF!</v>
      </c>
      <c r="N297" s="23">
        <f>N298+N307+N317</f>
        <v>939000</v>
      </c>
      <c r="S297" s="23">
        <v>775000</v>
      </c>
      <c r="T297" s="23">
        <f>T298+T307+T317</f>
        <v>929000</v>
      </c>
    </row>
    <row r="298" spans="1:20" ht="102" customHeight="1">
      <c r="A298" s="85">
        <f t="shared" si="20"/>
        <v>103</v>
      </c>
      <c r="B298" s="65" t="s">
        <v>212</v>
      </c>
      <c r="C298" s="8"/>
      <c r="D298" s="8" t="s">
        <v>66</v>
      </c>
      <c r="E298" s="8" t="s">
        <v>245</v>
      </c>
      <c r="F298" s="8"/>
      <c r="G298" s="8"/>
      <c r="H298" s="23"/>
      <c r="N298" s="23">
        <f>N299</f>
        <v>777000</v>
      </c>
      <c r="S298" s="23">
        <v>563000</v>
      </c>
      <c r="T298" s="23">
        <f>T299</f>
        <v>767000</v>
      </c>
    </row>
    <row r="299" spans="1:20" ht="153">
      <c r="A299" s="85">
        <f t="shared" si="20"/>
        <v>104</v>
      </c>
      <c r="B299" s="1" t="s">
        <v>145</v>
      </c>
      <c r="C299" s="8"/>
      <c r="D299" s="8" t="s">
        <v>66</v>
      </c>
      <c r="E299" s="8" t="s">
        <v>245</v>
      </c>
      <c r="F299" s="8" t="s">
        <v>45</v>
      </c>
      <c r="G299" s="8"/>
      <c r="H299" s="23">
        <f>H300</f>
        <v>1743400</v>
      </c>
      <c r="N299" s="23">
        <f>N300</f>
        <v>777000</v>
      </c>
      <c r="S299" s="23">
        <v>563000</v>
      </c>
      <c r="T299" s="23">
        <f>T300</f>
        <v>767000</v>
      </c>
    </row>
    <row r="300" spans="1:20" ht="51">
      <c r="A300" s="85">
        <f t="shared" si="20"/>
        <v>105</v>
      </c>
      <c r="B300" s="66" t="s">
        <v>109</v>
      </c>
      <c r="C300" s="8"/>
      <c r="D300" s="8" t="s">
        <v>66</v>
      </c>
      <c r="E300" s="8" t="s">
        <v>245</v>
      </c>
      <c r="F300" s="8" t="s">
        <v>46</v>
      </c>
      <c r="G300" s="8"/>
      <c r="H300" s="23">
        <f>H301</f>
        <v>1743400</v>
      </c>
      <c r="N300" s="23">
        <f>N301+N303+N305</f>
        <v>777000</v>
      </c>
      <c r="S300" s="23">
        <v>563000</v>
      </c>
      <c r="T300" s="23">
        <f>T301+T303+T305</f>
        <v>767000</v>
      </c>
    </row>
    <row r="301" spans="1:20" ht="26.25">
      <c r="A301" s="85">
        <f t="shared" si="20"/>
        <v>106</v>
      </c>
      <c r="B301" s="1" t="s">
        <v>280</v>
      </c>
      <c r="C301" s="8"/>
      <c r="D301" s="8" t="s">
        <v>66</v>
      </c>
      <c r="E301" s="8" t="s">
        <v>245</v>
      </c>
      <c r="F301" s="8" t="s">
        <v>110</v>
      </c>
      <c r="G301" s="8"/>
      <c r="H301" s="23">
        <f>H302+H306</f>
        <v>1743400</v>
      </c>
      <c r="N301" s="23">
        <f>N302</f>
        <v>605000</v>
      </c>
      <c r="S301" s="23">
        <v>430000</v>
      </c>
      <c r="T301" s="23">
        <f>T302</f>
        <v>600000</v>
      </c>
    </row>
    <row r="302" spans="1:20" s="78" customFormat="1" ht="26.25">
      <c r="A302" s="85">
        <f t="shared" si="20"/>
        <v>107</v>
      </c>
      <c r="B302" s="2" t="s">
        <v>20</v>
      </c>
      <c r="C302" s="5" t="s">
        <v>69</v>
      </c>
      <c r="D302" s="5" t="s">
        <v>66</v>
      </c>
      <c r="E302" s="5" t="s">
        <v>245</v>
      </c>
      <c r="F302" s="5" t="s">
        <v>110</v>
      </c>
      <c r="G302" s="5" t="s">
        <v>19</v>
      </c>
      <c r="H302" s="24">
        <v>1338000</v>
      </c>
      <c r="I302" s="3"/>
      <c r="J302" s="3"/>
      <c r="K302" s="3"/>
      <c r="L302" s="3"/>
      <c r="M302" s="3"/>
      <c r="N302" s="24">
        <v>605000</v>
      </c>
      <c r="S302" s="77">
        <v>430000</v>
      </c>
      <c r="T302" s="24">
        <v>600000</v>
      </c>
    </row>
    <row r="303" spans="1:20" ht="51">
      <c r="A303" s="85">
        <f t="shared" si="20"/>
        <v>108</v>
      </c>
      <c r="B303" s="95" t="s">
        <v>282</v>
      </c>
      <c r="C303" s="5"/>
      <c r="D303" s="5" t="s">
        <v>66</v>
      </c>
      <c r="E303" s="8" t="s">
        <v>245</v>
      </c>
      <c r="F303" s="8" t="s">
        <v>111</v>
      </c>
      <c r="G303" s="5"/>
      <c r="H303" s="24"/>
      <c r="N303" s="24">
        <f>N304</f>
        <v>2000</v>
      </c>
      <c r="S303" s="24">
        <v>3000</v>
      </c>
      <c r="T303" s="24">
        <f>T304</f>
        <v>2000</v>
      </c>
    </row>
    <row r="304" spans="1:20" s="78" customFormat="1" ht="26.25">
      <c r="A304" s="85">
        <f t="shared" si="20"/>
        <v>109</v>
      </c>
      <c r="B304" s="88" t="s">
        <v>22</v>
      </c>
      <c r="C304" s="5"/>
      <c r="D304" s="5" t="s">
        <v>66</v>
      </c>
      <c r="E304" s="5" t="s">
        <v>245</v>
      </c>
      <c r="F304" s="5" t="s">
        <v>111</v>
      </c>
      <c r="G304" s="5" t="s">
        <v>21</v>
      </c>
      <c r="H304" s="24"/>
      <c r="I304" s="3"/>
      <c r="J304" s="3"/>
      <c r="K304" s="3"/>
      <c r="L304" s="3"/>
      <c r="M304" s="3"/>
      <c r="N304" s="24">
        <v>2000</v>
      </c>
      <c r="O304" s="90"/>
      <c r="P304" s="90"/>
      <c r="Q304" s="90"/>
      <c r="R304" s="90"/>
      <c r="S304" s="89">
        <v>3000</v>
      </c>
      <c r="T304" s="24">
        <v>2000</v>
      </c>
    </row>
    <row r="305" spans="1:20" ht="102">
      <c r="A305" s="85">
        <f t="shared" si="20"/>
        <v>110</v>
      </c>
      <c r="B305" s="95" t="s">
        <v>281</v>
      </c>
      <c r="C305" s="5"/>
      <c r="D305" s="5" t="s">
        <v>66</v>
      </c>
      <c r="E305" s="8" t="s">
        <v>245</v>
      </c>
      <c r="F305" s="8" t="s">
        <v>125</v>
      </c>
      <c r="G305" s="5"/>
      <c r="H305" s="24"/>
      <c r="N305" s="24">
        <f>N306</f>
        <v>170000</v>
      </c>
      <c r="S305" s="24">
        <v>130000</v>
      </c>
      <c r="T305" s="24">
        <f>T306</f>
        <v>165000</v>
      </c>
    </row>
    <row r="306" spans="1:20" s="78" customFormat="1" ht="26.25">
      <c r="A306" s="85">
        <f t="shared" si="20"/>
        <v>111</v>
      </c>
      <c r="B306" s="4" t="s">
        <v>24</v>
      </c>
      <c r="C306" s="5" t="s">
        <v>69</v>
      </c>
      <c r="D306" s="5" t="s">
        <v>66</v>
      </c>
      <c r="E306" s="5" t="s">
        <v>245</v>
      </c>
      <c r="F306" s="5" t="s">
        <v>125</v>
      </c>
      <c r="G306" s="5" t="s">
        <v>23</v>
      </c>
      <c r="H306" s="24">
        <v>405400</v>
      </c>
      <c r="I306" s="3"/>
      <c r="J306" s="3"/>
      <c r="K306" s="3"/>
      <c r="L306" s="3"/>
      <c r="M306" s="3"/>
      <c r="N306" s="24">
        <v>170000</v>
      </c>
      <c r="S306" s="77">
        <v>130000</v>
      </c>
      <c r="T306" s="24">
        <v>165000</v>
      </c>
    </row>
    <row r="307" spans="1:20" ht="95.25" customHeight="1">
      <c r="A307" s="85">
        <f t="shared" si="20"/>
        <v>112</v>
      </c>
      <c r="B307" s="1" t="s">
        <v>213</v>
      </c>
      <c r="C307" s="8"/>
      <c r="D307" s="8" t="s">
        <v>66</v>
      </c>
      <c r="E307" s="19" t="s">
        <v>246</v>
      </c>
      <c r="F307" s="8"/>
      <c r="G307" s="8"/>
      <c r="H307" s="23"/>
      <c r="I307" s="27"/>
      <c r="J307" s="27"/>
      <c r="K307" s="27"/>
      <c r="L307" s="27"/>
      <c r="M307" s="27"/>
      <c r="N307" s="23">
        <f>N308</f>
        <v>155000</v>
      </c>
      <c r="S307" s="23">
        <v>205000</v>
      </c>
      <c r="T307" s="23">
        <f>T308</f>
        <v>155000</v>
      </c>
    </row>
    <row r="308" spans="1:20" ht="51" customHeight="1">
      <c r="A308" s="85">
        <f t="shared" si="20"/>
        <v>113</v>
      </c>
      <c r="B308" s="95" t="s">
        <v>300</v>
      </c>
      <c r="C308" s="8"/>
      <c r="D308" s="8" t="s">
        <v>66</v>
      </c>
      <c r="E308" s="19" t="s">
        <v>246</v>
      </c>
      <c r="F308" s="8" t="s">
        <v>112</v>
      </c>
      <c r="G308" s="5"/>
      <c r="H308" s="23" t="e">
        <f>#REF!</f>
        <v>#REF!</v>
      </c>
      <c r="N308" s="23">
        <f>N309</f>
        <v>155000</v>
      </c>
      <c r="S308" s="23">
        <v>205000</v>
      </c>
      <c r="T308" s="23">
        <f>T309</f>
        <v>155000</v>
      </c>
    </row>
    <row r="309" spans="1:20" ht="51" customHeight="1">
      <c r="A309" s="85">
        <f t="shared" si="20"/>
        <v>114</v>
      </c>
      <c r="B309" s="95" t="s">
        <v>278</v>
      </c>
      <c r="C309" s="8"/>
      <c r="D309" s="8" t="s">
        <v>66</v>
      </c>
      <c r="E309" s="19" t="s">
        <v>246</v>
      </c>
      <c r="F309" s="8" t="s">
        <v>61</v>
      </c>
      <c r="G309" s="5"/>
      <c r="H309" s="23"/>
      <c r="N309" s="23">
        <f>N310</f>
        <v>155000</v>
      </c>
      <c r="S309" s="23">
        <v>205000</v>
      </c>
      <c r="T309" s="23">
        <f>T310</f>
        <v>155000</v>
      </c>
    </row>
    <row r="310" spans="1:20" ht="51" customHeight="1">
      <c r="A310" s="85">
        <f t="shared" si="20"/>
        <v>115</v>
      </c>
      <c r="B310" s="1" t="s">
        <v>189</v>
      </c>
      <c r="C310" s="5"/>
      <c r="D310" s="8" t="s">
        <v>66</v>
      </c>
      <c r="E310" s="19" t="s">
        <v>246</v>
      </c>
      <c r="F310" s="8" t="s">
        <v>62</v>
      </c>
      <c r="G310" s="5"/>
      <c r="H310" s="23" t="e">
        <f>#REF!+H311+H312+H313+H315+H316+#REF!</f>
        <v>#REF!</v>
      </c>
      <c r="N310" s="23">
        <f>N311+N312+N313+N315+N316+N314</f>
        <v>155000</v>
      </c>
      <c r="S310" s="23">
        <v>205000</v>
      </c>
      <c r="T310" s="23">
        <f>T311+T312+T313+T315+T316+T314</f>
        <v>155000</v>
      </c>
    </row>
    <row r="311" spans="1:20" s="78" customFormat="1" ht="63" customHeight="1">
      <c r="A311" s="85">
        <f t="shared" si="20"/>
        <v>116</v>
      </c>
      <c r="B311" s="2" t="s">
        <v>31</v>
      </c>
      <c r="C311" s="5" t="s">
        <v>69</v>
      </c>
      <c r="D311" s="5" t="s">
        <v>66</v>
      </c>
      <c r="E311" s="18" t="s">
        <v>246</v>
      </c>
      <c r="F311" s="5" t="s">
        <v>62</v>
      </c>
      <c r="G311" s="5" t="s">
        <v>30</v>
      </c>
      <c r="H311" s="24">
        <v>110000</v>
      </c>
      <c r="I311" s="3"/>
      <c r="J311" s="3"/>
      <c r="K311" s="3"/>
      <c r="L311" s="3"/>
      <c r="M311" s="3"/>
      <c r="N311" s="24">
        <v>100000</v>
      </c>
      <c r="O311" s="90"/>
      <c r="P311" s="90"/>
      <c r="Q311" s="90"/>
      <c r="R311" s="90"/>
      <c r="S311" s="89">
        <v>85000</v>
      </c>
      <c r="T311" s="24">
        <v>100000</v>
      </c>
    </row>
    <row r="312" spans="1:20" s="78" customFormat="1" ht="54.75" customHeight="1">
      <c r="A312" s="85">
        <f t="shared" si="20"/>
        <v>117</v>
      </c>
      <c r="B312" s="4" t="s">
        <v>33</v>
      </c>
      <c r="C312" s="5" t="s">
        <v>69</v>
      </c>
      <c r="D312" s="5" t="s">
        <v>66</v>
      </c>
      <c r="E312" s="18" t="s">
        <v>246</v>
      </c>
      <c r="F312" s="5" t="s">
        <v>62</v>
      </c>
      <c r="G312" s="5" t="s">
        <v>32</v>
      </c>
      <c r="H312" s="24">
        <v>50000</v>
      </c>
      <c r="I312" s="3"/>
      <c r="J312" s="3"/>
      <c r="K312" s="3"/>
      <c r="L312" s="3"/>
      <c r="M312" s="3"/>
      <c r="N312" s="24">
        <v>5000</v>
      </c>
      <c r="O312" s="90"/>
      <c r="P312" s="90"/>
      <c r="Q312" s="90"/>
      <c r="R312" s="90"/>
      <c r="S312" s="89">
        <v>10000</v>
      </c>
      <c r="T312" s="24">
        <v>5000</v>
      </c>
    </row>
    <row r="313" spans="1:20" s="78" customFormat="1" ht="54.75" customHeight="1">
      <c r="A313" s="85">
        <f t="shared" si="20"/>
        <v>118</v>
      </c>
      <c r="B313" s="4" t="s">
        <v>35</v>
      </c>
      <c r="C313" s="5" t="s">
        <v>69</v>
      </c>
      <c r="D313" s="5" t="s">
        <v>66</v>
      </c>
      <c r="E313" s="18" t="s">
        <v>246</v>
      </c>
      <c r="F313" s="5" t="s">
        <v>62</v>
      </c>
      <c r="G313" s="5" t="s">
        <v>34</v>
      </c>
      <c r="H313" s="24">
        <v>10000</v>
      </c>
      <c r="I313" s="3"/>
      <c r="J313" s="3"/>
      <c r="K313" s="3"/>
      <c r="L313" s="3"/>
      <c r="M313" s="3"/>
      <c r="N313" s="24">
        <v>5000</v>
      </c>
      <c r="O313" s="90"/>
      <c r="P313" s="90"/>
      <c r="Q313" s="90"/>
      <c r="R313" s="90"/>
      <c r="S313" s="89">
        <v>5000</v>
      </c>
      <c r="T313" s="24">
        <v>5000</v>
      </c>
    </row>
    <row r="314" spans="1:20" s="78" customFormat="1" ht="48.75" customHeight="1">
      <c r="A314" s="85">
        <f t="shared" si="20"/>
        <v>119</v>
      </c>
      <c r="B314" s="4" t="s">
        <v>37</v>
      </c>
      <c r="C314" s="5" t="s">
        <v>69</v>
      </c>
      <c r="D314" s="5" t="s">
        <v>66</v>
      </c>
      <c r="E314" s="18" t="s">
        <v>246</v>
      </c>
      <c r="F314" s="5" t="s">
        <v>62</v>
      </c>
      <c r="G314" s="5" t="s">
        <v>36</v>
      </c>
      <c r="H314" s="24"/>
      <c r="I314" s="3"/>
      <c r="J314" s="3"/>
      <c r="K314" s="3"/>
      <c r="L314" s="3"/>
      <c r="M314" s="3"/>
      <c r="N314" s="24">
        <v>35000</v>
      </c>
      <c r="O314" s="90"/>
      <c r="P314" s="90"/>
      <c r="Q314" s="90"/>
      <c r="R314" s="90"/>
      <c r="S314" s="89">
        <v>80000</v>
      </c>
      <c r="T314" s="24">
        <v>35000</v>
      </c>
    </row>
    <row r="315" spans="1:20" s="78" customFormat="1" ht="42" customHeight="1">
      <c r="A315" s="85">
        <f t="shared" si="20"/>
        <v>120</v>
      </c>
      <c r="B315" s="4" t="s">
        <v>39</v>
      </c>
      <c r="C315" s="5" t="s">
        <v>69</v>
      </c>
      <c r="D315" s="5" t="s">
        <v>66</v>
      </c>
      <c r="E315" s="18" t="s">
        <v>246</v>
      </c>
      <c r="F315" s="5" t="s">
        <v>62</v>
      </c>
      <c r="G315" s="5" t="s">
        <v>38</v>
      </c>
      <c r="H315" s="24">
        <v>1000</v>
      </c>
      <c r="I315" s="3"/>
      <c r="J315" s="3"/>
      <c r="K315" s="3"/>
      <c r="L315" s="3"/>
      <c r="M315" s="3"/>
      <c r="N315" s="24">
        <v>5000</v>
      </c>
      <c r="O315" s="90"/>
      <c r="P315" s="90"/>
      <c r="Q315" s="90"/>
      <c r="R315" s="90"/>
      <c r="S315" s="89">
        <v>10000</v>
      </c>
      <c r="T315" s="24">
        <v>5000</v>
      </c>
    </row>
    <row r="316" spans="1:20" s="78" customFormat="1" ht="38.25" customHeight="1">
      <c r="A316" s="85">
        <f t="shared" si="20"/>
        <v>121</v>
      </c>
      <c r="B316" s="4" t="s">
        <v>41</v>
      </c>
      <c r="C316" s="5" t="s">
        <v>69</v>
      </c>
      <c r="D316" s="5" t="s">
        <v>66</v>
      </c>
      <c r="E316" s="18" t="s">
        <v>246</v>
      </c>
      <c r="F316" s="5" t="s">
        <v>62</v>
      </c>
      <c r="G316" s="5" t="s">
        <v>40</v>
      </c>
      <c r="H316" s="24">
        <v>1000</v>
      </c>
      <c r="I316" s="3"/>
      <c r="J316" s="3"/>
      <c r="K316" s="3"/>
      <c r="L316" s="3"/>
      <c r="M316" s="3"/>
      <c r="N316" s="24">
        <v>5000</v>
      </c>
      <c r="O316" s="90"/>
      <c r="P316" s="90"/>
      <c r="Q316" s="90"/>
      <c r="R316" s="90"/>
      <c r="S316" s="89">
        <v>15000</v>
      </c>
      <c r="T316" s="24">
        <v>5000</v>
      </c>
    </row>
    <row r="317" spans="1:20" ht="51" customHeight="1">
      <c r="A317" s="85">
        <f t="shared" si="20"/>
        <v>122</v>
      </c>
      <c r="B317" s="64" t="s">
        <v>205</v>
      </c>
      <c r="C317" s="5"/>
      <c r="D317" s="8" t="s">
        <v>66</v>
      </c>
      <c r="E317" s="19" t="s">
        <v>247</v>
      </c>
      <c r="F317" s="5"/>
      <c r="G317" s="5"/>
      <c r="H317" s="24"/>
      <c r="N317" s="23">
        <f>N318</f>
        <v>7000</v>
      </c>
      <c r="O317" s="90"/>
      <c r="P317" s="90"/>
      <c r="Q317" s="90"/>
      <c r="R317" s="90"/>
      <c r="S317" s="91">
        <v>7000</v>
      </c>
      <c r="T317" s="23">
        <f>T318</f>
        <v>7000</v>
      </c>
    </row>
    <row r="318" spans="1:20" s="27" customFormat="1" ht="51" customHeight="1">
      <c r="A318" s="85">
        <f t="shared" si="20"/>
        <v>123</v>
      </c>
      <c r="B318" s="64" t="s">
        <v>114</v>
      </c>
      <c r="C318" s="5"/>
      <c r="D318" s="8" t="s">
        <v>66</v>
      </c>
      <c r="E318" s="19" t="s">
        <v>247</v>
      </c>
      <c r="F318" s="8" t="s">
        <v>115</v>
      </c>
      <c r="G318" s="5"/>
      <c r="H318" s="24"/>
      <c r="I318" s="3"/>
      <c r="J318" s="3"/>
      <c r="K318" s="3"/>
      <c r="L318" s="3"/>
      <c r="M318" s="3"/>
      <c r="N318" s="23">
        <f>N319+N322+N325</f>
        <v>7000</v>
      </c>
      <c r="O318" s="92"/>
      <c r="P318" s="92"/>
      <c r="Q318" s="92"/>
      <c r="R318" s="92"/>
      <c r="S318" s="91">
        <v>7000</v>
      </c>
      <c r="T318" s="23">
        <f>T319+T322+T325</f>
        <v>7000</v>
      </c>
    </row>
    <row r="319" spans="1:20" s="27" customFormat="1" ht="51" customHeight="1">
      <c r="A319" s="85">
        <f t="shared" si="20"/>
        <v>124</v>
      </c>
      <c r="B319" s="7" t="s">
        <v>151</v>
      </c>
      <c r="C319" s="8"/>
      <c r="D319" s="8" t="s">
        <v>66</v>
      </c>
      <c r="E319" s="19" t="s">
        <v>247</v>
      </c>
      <c r="F319" s="8" t="s">
        <v>152</v>
      </c>
      <c r="G319" s="8"/>
      <c r="H319" s="23">
        <f>H322</f>
        <v>10000</v>
      </c>
      <c r="I319" s="3"/>
      <c r="J319" s="3"/>
      <c r="K319" s="3"/>
      <c r="L319" s="3"/>
      <c r="M319" s="3"/>
      <c r="N319" s="23">
        <f>N320</f>
        <v>1000</v>
      </c>
      <c r="O319" s="92"/>
      <c r="P319" s="92"/>
      <c r="Q319" s="92"/>
      <c r="R319" s="92"/>
      <c r="S319" s="91">
        <v>1000</v>
      </c>
      <c r="T319" s="23">
        <f>T320</f>
        <v>1000</v>
      </c>
    </row>
    <row r="320" spans="1:20" s="27" customFormat="1" ht="51" customHeight="1">
      <c r="A320" s="85">
        <f t="shared" si="20"/>
        <v>125</v>
      </c>
      <c r="B320" s="107" t="s">
        <v>279</v>
      </c>
      <c r="C320" s="8"/>
      <c r="D320" s="8" t="s">
        <v>66</v>
      </c>
      <c r="E320" s="19" t="s">
        <v>247</v>
      </c>
      <c r="F320" s="8" t="s">
        <v>153</v>
      </c>
      <c r="G320" s="8"/>
      <c r="H320" s="23">
        <f>H322</f>
        <v>10000</v>
      </c>
      <c r="I320" s="3"/>
      <c r="J320" s="3"/>
      <c r="K320" s="3"/>
      <c r="L320" s="3"/>
      <c r="M320" s="3"/>
      <c r="N320" s="23">
        <f>N321</f>
        <v>1000</v>
      </c>
      <c r="O320" s="92"/>
      <c r="P320" s="92"/>
      <c r="Q320" s="92"/>
      <c r="R320" s="92"/>
      <c r="S320" s="91">
        <v>1000</v>
      </c>
      <c r="T320" s="23">
        <f>T321</f>
        <v>1000</v>
      </c>
    </row>
    <row r="321" spans="1:20" s="81" customFormat="1" ht="36.75" customHeight="1">
      <c r="A321" s="85">
        <f t="shared" si="20"/>
        <v>126</v>
      </c>
      <c r="B321" s="4" t="s">
        <v>37</v>
      </c>
      <c r="C321" s="5" t="s">
        <v>69</v>
      </c>
      <c r="D321" s="5" t="s">
        <v>66</v>
      </c>
      <c r="E321" s="18" t="s">
        <v>247</v>
      </c>
      <c r="F321" s="5" t="s">
        <v>153</v>
      </c>
      <c r="G321" s="5" t="s">
        <v>36</v>
      </c>
      <c r="H321" s="24">
        <v>1000</v>
      </c>
      <c r="I321" s="3"/>
      <c r="J321" s="3"/>
      <c r="K321" s="3"/>
      <c r="L321" s="3"/>
      <c r="M321" s="3"/>
      <c r="N321" s="24">
        <v>1000</v>
      </c>
      <c r="O321" s="92"/>
      <c r="P321" s="92"/>
      <c r="Q321" s="92"/>
      <c r="R321" s="92"/>
      <c r="S321" s="89">
        <v>1000</v>
      </c>
      <c r="T321" s="24">
        <v>1000</v>
      </c>
    </row>
    <row r="322" spans="1:20" s="27" customFormat="1" ht="51" customHeight="1">
      <c r="A322" s="85">
        <f t="shared" si="20"/>
        <v>127</v>
      </c>
      <c r="B322" s="7" t="s">
        <v>132</v>
      </c>
      <c r="C322" s="8"/>
      <c r="D322" s="8" t="s">
        <v>66</v>
      </c>
      <c r="E322" s="19" t="s">
        <v>247</v>
      </c>
      <c r="F322" s="8" t="s">
        <v>133</v>
      </c>
      <c r="G322" s="8"/>
      <c r="H322" s="23">
        <f>H323</f>
        <v>10000</v>
      </c>
      <c r="I322" s="3"/>
      <c r="J322" s="3"/>
      <c r="K322" s="3"/>
      <c r="L322" s="3"/>
      <c r="M322" s="3"/>
      <c r="N322" s="23">
        <f>N323</f>
        <v>5000</v>
      </c>
      <c r="S322" s="23">
        <v>5000</v>
      </c>
      <c r="T322" s="23">
        <f>T323</f>
        <v>5000</v>
      </c>
    </row>
    <row r="323" spans="1:20" ht="79.5" customHeight="1">
      <c r="A323" s="85">
        <f t="shared" si="20"/>
        <v>128</v>
      </c>
      <c r="B323" s="7" t="s">
        <v>260</v>
      </c>
      <c r="C323" s="8"/>
      <c r="D323" s="8" t="s">
        <v>66</v>
      </c>
      <c r="E323" s="19" t="s">
        <v>247</v>
      </c>
      <c r="F323" s="8" t="s">
        <v>131</v>
      </c>
      <c r="G323" s="8"/>
      <c r="H323" s="23">
        <f>H324</f>
        <v>10000</v>
      </c>
      <c r="N323" s="23">
        <f>N324</f>
        <v>5000</v>
      </c>
      <c r="S323" s="23">
        <v>5000</v>
      </c>
      <c r="T323" s="23">
        <f>T324</f>
        <v>5000</v>
      </c>
    </row>
    <row r="324" spans="1:20" s="78" customFormat="1" ht="51" customHeight="1">
      <c r="A324" s="85">
        <f t="shared" si="20"/>
        <v>129</v>
      </c>
      <c r="B324" s="4" t="s">
        <v>37</v>
      </c>
      <c r="C324" s="5" t="s">
        <v>69</v>
      </c>
      <c r="D324" s="5" t="s">
        <v>66</v>
      </c>
      <c r="E324" s="18" t="s">
        <v>247</v>
      </c>
      <c r="F324" s="5" t="s">
        <v>131</v>
      </c>
      <c r="G324" s="5" t="s">
        <v>36</v>
      </c>
      <c r="H324" s="24">
        <v>10000</v>
      </c>
      <c r="I324" s="3"/>
      <c r="J324" s="3"/>
      <c r="K324" s="3"/>
      <c r="L324" s="3"/>
      <c r="M324" s="3"/>
      <c r="N324" s="24">
        <v>5000</v>
      </c>
      <c r="O324" s="90"/>
      <c r="P324" s="90"/>
      <c r="Q324" s="90"/>
      <c r="R324" s="90"/>
      <c r="S324" s="89">
        <v>5000</v>
      </c>
      <c r="T324" s="24">
        <v>5000</v>
      </c>
    </row>
    <row r="325" spans="1:20" ht="26.25">
      <c r="A325" s="85">
        <f t="shared" si="20"/>
        <v>130</v>
      </c>
      <c r="B325" s="7" t="s">
        <v>263</v>
      </c>
      <c r="C325" s="5"/>
      <c r="D325" s="8" t="s">
        <v>66</v>
      </c>
      <c r="E325" s="19" t="s">
        <v>247</v>
      </c>
      <c r="F325" s="8" t="s">
        <v>264</v>
      </c>
      <c r="G325" s="5"/>
      <c r="H325" s="24"/>
      <c r="N325" s="23">
        <f>N326</f>
        <v>1000</v>
      </c>
      <c r="O325" s="90"/>
      <c r="P325" s="90"/>
      <c r="Q325" s="90"/>
      <c r="R325" s="90"/>
      <c r="S325" s="91">
        <v>1000</v>
      </c>
      <c r="T325" s="23">
        <f>T326</f>
        <v>1000</v>
      </c>
    </row>
    <row r="326" spans="1:20" s="78" customFormat="1" ht="26.25">
      <c r="A326" s="85">
        <f t="shared" si="20"/>
        <v>131</v>
      </c>
      <c r="B326" s="4" t="s">
        <v>37</v>
      </c>
      <c r="C326" s="5" t="s">
        <v>69</v>
      </c>
      <c r="D326" s="5" t="s">
        <v>66</v>
      </c>
      <c r="E326" s="18" t="s">
        <v>247</v>
      </c>
      <c r="F326" s="5" t="s">
        <v>264</v>
      </c>
      <c r="G326" s="5" t="s">
        <v>36</v>
      </c>
      <c r="H326" s="24"/>
      <c r="I326" s="3"/>
      <c r="J326" s="3"/>
      <c r="K326" s="3"/>
      <c r="L326" s="3"/>
      <c r="M326" s="3"/>
      <c r="N326" s="24">
        <v>1000</v>
      </c>
      <c r="O326" s="90"/>
      <c r="P326" s="90"/>
      <c r="Q326" s="90"/>
      <c r="R326" s="90"/>
      <c r="S326" s="89">
        <v>1000</v>
      </c>
      <c r="T326" s="24">
        <v>1000</v>
      </c>
    </row>
    <row r="327" spans="1:20" ht="51" customHeight="1">
      <c r="A327" s="85">
        <f t="shared" si="20"/>
        <v>132</v>
      </c>
      <c r="B327" s="7" t="s">
        <v>147</v>
      </c>
      <c r="C327" s="8"/>
      <c r="D327" s="8" t="s">
        <v>66</v>
      </c>
      <c r="E327" s="8"/>
      <c r="F327" s="8"/>
      <c r="G327" s="8"/>
      <c r="H327" s="23" t="e">
        <f>H329</f>
        <v>#REF!</v>
      </c>
      <c r="I327" s="27"/>
      <c r="J327" s="27"/>
      <c r="K327" s="27"/>
      <c r="L327" s="27"/>
      <c r="M327" s="27"/>
      <c r="N327" s="23">
        <f>N329</f>
        <v>269000</v>
      </c>
      <c r="S327" s="23">
        <v>198000</v>
      </c>
      <c r="T327" s="23">
        <f>T329</f>
        <v>274000</v>
      </c>
    </row>
    <row r="328" spans="1:20" ht="39.75" customHeight="1">
      <c r="A328" s="85">
        <f t="shared" si="20"/>
        <v>133</v>
      </c>
      <c r="B328" s="1" t="s">
        <v>140</v>
      </c>
      <c r="C328" s="8"/>
      <c r="D328" s="8" t="s">
        <v>66</v>
      </c>
      <c r="E328" s="8" t="s">
        <v>173</v>
      </c>
      <c r="F328" s="8"/>
      <c r="G328" s="8"/>
      <c r="H328" s="23"/>
      <c r="I328" s="27"/>
      <c r="J328" s="27"/>
      <c r="K328" s="27"/>
      <c r="L328" s="27"/>
      <c r="M328" s="27"/>
      <c r="N328" s="23">
        <f>N329</f>
        <v>269000</v>
      </c>
      <c r="S328" s="23">
        <v>198000</v>
      </c>
      <c r="T328" s="23">
        <f>T329</f>
        <v>274000</v>
      </c>
    </row>
    <row r="329" spans="1:20" s="27" customFormat="1" ht="104.25" customHeight="1">
      <c r="A329" s="85">
        <f t="shared" si="20"/>
        <v>134</v>
      </c>
      <c r="B329" s="1" t="s">
        <v>148</v>
      </c>
      <c r="C329" s="8"/>
      <c r="D329" s="8" t="s">
        <v>66</v>
      </c>
      <c r="E329" s="8" t="s">
        <v>194</v>
      </c>
      <c r="F329" s="8"/>
      <c r="G329" s="8"/>
      <c r="H329" s="23" t="e">
        <f>H331+H338</f>
        <v>#REF!</v>
      </c>
      <c r="N329" s="23">
        <f>N331+N338</f>
        <v>269000</v>
      </c>
      <c r="S329" s="23">
        <v>198000</v>
      </c>
      <c r="T329" s="23">
        <f>T331+T338</f>
        <v>274000</v>
      </c>
    </row>
    <row r="330" spans="1:20" ht="30.75" customHeight="1">
      <c r="A330" s="85">
        <f t="shared" si="20"/>
        <v>135</v>
      </c>
      <c r="B330" s="65" t="s">
        <v>212</v>
      </c>
      <c r="C330" s="8"/>
      <c r="D330" s="8" t="s">
        <v>66</v>
      </c>
      <c r="E330" s="8" t="s">
        <v>248</v>
      </c>
      <c r="F330" s="8"/>
      <c r="G330" s="8"/>
      <c r="H330" s="23"/>
      <c r="I330" s="27"/>
      <c r="J330" s="27"/>
      <c r="K330" s="27"/>
      <c r="L330" s="27"/>
      <c r="M330" s="27"/>
      <c r="N330" s="23">
        <f>N331</f>
        <v>265000</v>
      </c>
      <c r="S330" s="23">
        <v>193000</v>
      </c>
      <c r="T330" s="23">
        <f>T331</f>
        <v>270000</v>
      </c>
    </row>
    <row r="331" spans="1:20" ht="103.5" customHeight="1">
      <c r="A331" s="85">
        <f t="shared" si="20"/>
        <v>136</v>
      </c>
      <c r="B331" s="1" t="s">
        <v>145</v>
      </c>
      <c r="C331" s="8"/>
      <c r="D331" s="8" t="s">
        <v>66</v>
      </c>
      <c r="E331" s="8" t="s">
        <v>248</v>
      </c>
      <c r="F331" s="8" t="s">
        <v>45</v>
      </c>
      <c r="G331" s="8"/>
      <c r="H331" s="23">
        <f>H332</f>
        <v>353000</v>
      </c>
      <c r="I331" s="27"/>
      <c r="J331" s="27"/>
      <c r="K331" s="27"/>
      <c r="L331" s="27"/>
      <c r="M331" s="27"/>
      <c r="N331" s="23">
        <f>N332</f>
        <v>265000</v>
      </c>
      <c r="S331" s="23">
        <v>193000</v>
      </c>
      <c r="T331" s="23">
        <f>T332</f>
        <v>270000</v>
      </c>
    </row>
    <row r="332" spans="1:20" ht="61.5" customHeight="1">
      <c r="A332" s="85">
        <f t="shared" si="20"/>
        <v>137</v>
      </c>
      <c r="B332" s="1" t="s">
        <v>109</v>
      </c>
      <c r="C332" s="8"/>
      <c r="D332" s="8" t="s">
        <v>66</v>
      </c>
      <c r="E332" s="8" t="s">
        <v>248</v>
      </c>
      <c r="F332" s="8" t="s">
        <v>46</v>
      </c>
      <c r="G332" s="8"/>
      <c r="H332" s="23">
        <f>H333</f>
        <v>353000</v>
      </c>
      <c r="I332" s="27"/>
      <c r="J332" s="27"/>
      <c r="K332" s="27"/>
      <c r="L332" s="27"/>
      <c r="M332" s="27"/>
      <c r="N332" s="23">
        <f>N333</f>
        <v>265000</v>
      </c>
      <c r="S332" s="23">
        <v>193000</v>
      </c>
      <c r="T332" s="23">
        <f>T333</f>
        <v>270000</v>
      </c>
    </row>
    <row r="333" spans="1:20" ht="84" customHeight="1">
      <c r="A333" s="85">
        <f t="shared" si="20"/>
        <v>138</v>
      </c>
      <c r="B333" s="1" t="s">
        <v>280</v>
      </c>
      <c r="C333" s="5"/>
      <c r="D333" s="8" t="s">
        <v>66</v>
      </c>
      <c r="E333" s="8" t="s">
        <v>248</v>
      </c>
      <c r="F333" s="8" t="s">
        <v>110</v>
      </c>
      <c r="G333" s="8"/>
      <c r="H333" s="23">
        <f>H334+H336</f>
        <v>353000</v>
      </c>
      <c r="I333" s="27"/>
      <c r="J333" s="27"/>
      <c r="K333" s="27"/>
      <c r="L333" s="27"/>
      <c r="M333" s="27"/>
      <c r="N333" s="23">
        <f>N334+N336</f>
        <v>265000</v>
      </c>
      <c r="S333" s="23">
        <v>193000</v>
      </c>
      <c r="T333" s="23">
        <f>T334+T336</f>
        <v>270000</v>
      </c>
    </row>
    <row r="334" spans="1:21" s="78" customFormat="1" ht="75" customHeight="1">
      <c r="A334" s="85">
        <f t="shared" si="20"/>
        <v>139</v>
      </c>
      <c r="B334" s="2" t="s">
        <v>20</v>
      </c>
      <c r="C334" s="5" t="s">
        <v>69</v>
      </c>
      <c r="D334" s="5" t="s">
        <v>66</v>
      </c>
      <c r="E334" s="5" t="s">
        <v>248</v>
      </c>
      <c r="F334" s="5" t="s">
        <v>110</v>
      </c>
      <c r="G334" s="5" t="s">
        <v>19</v>
      </c>
      <c r="H334" s="24">
        <v>271000</v>
      </c>
      <c r="I334" s="3"/>
      <c r="J334" s="3"/>
      <c r="K334" s="3"/>
      <c r="L334" s="3"/>
      <c r="M334" s="3"/>
      <c r="N334" s="24">
        <v>205000</v>
      </c>
      <c r="S334" s="77">
        <v>147000</v>
      </c>
      <c r="T334" s="24">
        <v>210000</v>
      </c>
      <c r="U334" s="80"/>
    </row>
    <row r="335" spans="1:21" ht="83.25" customHeight="1">
      <c r="A335" s="85">
        <f t="shared" si="20"/>
        <v>140</v>
      </c>
      <c r="B335" s="95" t="s">
        <v>281</v>
      </c>
      <c r="C335" s="5"/>
      <c r="D335" s="5" t="s">
        <v>66</v>
      </c>
      <c r="E335" s="8" t="s">
        <v>248</v>
      </c>
      <c r="F335" s="5" t="s">
        <v>125</v>
      </c>
      <c r="G335" s="5"/>
      <c r="H335" s="24"/>
      <c r="N335" s="24">
        <f>N336</f>
        <v>60000</v>
      </c>
      <c r="S335" s="24">
        <v>46000</v>
      </c>
      <c r="T335" s="24">
        <f>T336</f>
        <v>60000</v>
      </c>
      <c r="U335" s="82"/>
    </row>
    <row r="336" spans="1:21" s="78" customFormat="1" ht="58.5" customHeight="1">
      <c r="A336" s="85">
        <f t="shared" si="20"/>
        <v>141</v>
      </c>
      <c r="B336" s="4" t="s">
        <v>24</v>
      </c>
      <c r="C336" s="5" t="s">
        <v>69</v>
      </c>
      <c r="D336" s="5" t="s">
        <v>66</v>
      </c>
      <c r="E336" s="5" t="s">
        <v>248</v>
      </c>
      <c r="F336" s="5" t="s">
        <v>125</v>
      </c>
      <c r="G336" s="5" t="s">
        <v>23</v>
      </c>
      <c r="H336" s="24">
        <v>82000</v>
      </c>
      <c r="I336" s="3"/>
      <c r="J336" s="3"/>
      <c r="K336" s="3"/>
      <c r="L336" s="3"/>
      <c r="M336" s="3"/>
      <c r="N336" s="24">
        <v>60000</v>
      </c>
      <c r="S336" s="77">
        <v>46000</v>
      </c>
      <c r="T336" s="24">
        <v>60000</v>
      </c>
      <c r="U336" s="80"/>
    </row>
    <row r="337" spans="1:20" ht="49.5" customHeight="1">
      <c r="A337" s="85">
        <f t="shared" si="20"/>
        <v>142</v>
      </c>
      <c r="B337" s="1" t="s">
        <v>213</v>
      </c>
      <c r="C337" s="8" t="s">
        <v>69</v>
      </c>
      <c r="D337" s="8" t="s">
        <v>66</v>
      </c>
      <c r="E337" s="8" t="s">
        <v>249</v>
      </c>
      <c r="F337" s="8"/>
      <c r="G337" s="8"/>
      <c r="H337" s="23"/>
      <c r="I337" s="27"/>
      <c r="J337" s="27"/>
      <c r="K337" s="27"/>
      <c r="L337" s="27"/>
      <c r="M337" s="27"/>
      <c r="N337" s="23">
        <f>N338</f>
        <v>4000</v>
      </c>
      <c r="S337" s="23">
        <v>5000</v>
      </c>
      <c r="T337" s="23">
        <f>T338</f>
        <v>4000</v>
      </c>
    </row>
    <row r="338" spans="1:20" ht="114" customHeight="1">
      <c r="A338" s="85">
        <f aca="true" t="shared" si="23" ref="A338:A377">A337+1</f>
        <v>143</v>
      </c>
      <c r="B338" s="95" t="s">
        <v>300</v>
      </c>
      <c r="C338" s="8"/>
      <c r="D338" s="8" t="s">
        <v>66</v>
      </c>
      <c r="E338" s="8" t="s">
        <v>249</v>
      </c>
      <c r="F338" s="8" t="s">
        <v>112</v>
      </c>
      <c r="G338" s="8"/>
      <c r="H338" s="23" t="e">
        <f>#REF!</f>
        <v>#REF!</v>
      </c>
      <c r="N338" s="23">
        <f>N339</f>
        <v>4000</v>
      </c>
      <c r="S338" s="23">
        <v>5000</v>
      </c>
      <c r="T338" s="23">
        <f>T339</f>
        <v>4000</v>
      </c>
    </row>
    <row r="339" spans="1:20" ht="77.25" customHeight="1">
      <c r="A339" s="85">
        <f t="shared" si="23"/>
        <v>144</v>
      </c>
      <c r="B339" s="95" t="s">
        <v>278</v>
      </c>
      <c r="C339" s="8"/>
      <c r="D339" s="8" t="s">
        <v>66</v>
      </c>
      <c r="E339" s="8" t="s">
        <v>249</v>
      </c>
      <c r="F339" s="8" t="s">
        <v>61</v>
      </c>
      <c r="G339" s="8"/>
      <c r="H339" s="23"/>
      <c r="N339" s="23">
        <f>N340</f>
        <v>4000</v>
      </c>
      <c r="S339" s="23">
        <v>5000</v>
      </c>
      <c r="T339" s="23">
        <f>T340</f>
        <v>4000</v>
      </c>
    </row>
    <row r="340" spans="1:20" ht="107.25" customHeight="1">
      <c r="A340" s="85">
        <f t="shared" si="23"/>
        <v>145</v>
      </c>
      <c r="B340" s="1" t="s">
        <v>189</v>
      </c>
      <c r="C340" s="8"/>
      <c r="D340" s="8" t="s">
        <v>66</v>
      </c>
      <c r="E340" s="8" t="s">
        <v>249</v>
      </c>
      <c r="F340" s="8" t="s">
        <v>62</v>
      </c>
      <c r="G340" s="8"/>
      <c r="H340" s="23">
        <f>H341</f>
        <v>20000</v>
      </c>
      <c r="I340" s="27"/>
      <c r="J340" s="27"/>
      <c r="K340" s="27"/>
      <c r="L340" s="27"/>
      <c r="M340" s="27"/>
      <c r="N340" s="23">
        <f>N341</f>
        <v>4000</v>
      </c>
      <c r="S340" s="23">
        <v>5000</v>
      </c>
      <c r="T340" s="23">
        <f>T341</f>
        <v>4000</v>
      </c>
    </row>
    <row r="341" spans="1:20" s="78" customFormat="1" ht="64.5" customHeight="1">
      <c r="A341" s="85">
        <f t="shared" si="23"/>
        <v>146</v>
      </c>
      <c r="B341" s="4" t="s">
        <v>35</v>
      </c>
      <c r="C341" s="5" t="s">
        <v>69</v>
      </c>
      <c r="D341" s="5" t="s">
        <v>66</v>
      </c>
      <c r="E341" s="5" t="s">
        <v>249</v>
      </c>
      <c r="F341" s="5" t="s">
        <v>62</v>
      </c>
      <c r="G341" s="5" t="s">
        <v>34</v>
      </c>
      <c r="H341" s="24">
        <v>20000</v>
      </c>
      <c r="I341" s="3"/>
      <c r="J341" s="3"/>
      <c r="K341" s="3"/>
      <c r="L341" s="3"/>
      <c r="M341" s="3"/>
      <c r="N341" s="24">
        <v>4000</v>
      </c>
      <c r="O341" s="90"/>
      <c r="P341" s="90"/>
      <c r="Q341" s="90"/>
      <c r="R341" s="90"/>
      <c r="S341" s="89">
        <v>5000</v>
      </c>
      <c r="T341" s="24">
        <v>4000</v>
      </c>
    </row>
    <row r="342" spans="1:20" ht="48" customHeight="1">
      <c r="A342" s="85">
        <f t="shared" si="23"/>
        <v>147</v>
      </c>
      <c r="B342" s="59" t="s">
        <v>156</v>
      </c>
      <c r="C342" s="8"/>
      <c r="D342" s="8" t="s">
        <v>154</v>
      </c>
      <c r="E342" s="8"/>
      <c r="F342" s="8"/>
      <c r="G342" s="8"/>
      <c r="H342" s="23">
        <f>H344</f>
        <v>762086.2</v>
      </c>
      <c r="N342" s="23">
        <f>N344</f>
        <v>471000</v>
      </c>
      <c r="S342" s="23">
        <v>442472.84</v>
      </c>
      <c r="T342" s="23">
        <f>T344</f>
        <v>461000</v>
      </c>
    </row>
    <row r="343" spans="1:20" ht="34.5" customHeight="1">
      <c r="A343" s="85">
        <f t="shared" si="23"/>
        <v>148</v>
      </c>
      <c r="B343" s="1" t="s">
        <v>140</v>
      </c>
      <c r="C343" s="8"/>
      <c r="D343" s="8" t="s">
        <v>154</v>
      </c>
      <c r="E343" s="8" t="s">
        <v>173</v>
      </c>
      <c r="F343" s="8"/>
      <c r="G343" s="8"/>
      <c r="H343" s="23"/>
      <c r="N343" s="23">
        <f>N344</f>
        <v>471000</v>
      </c>
      <c r="S343" s="23">
        <v>442472.84</v>
      </c>
      <c r="T343" s="23">
        <f>T344</f>
        <v>461000</v>
      </c>
    </row>
    <row r="344" spans="1:20" ht="127.5">
      <c r="A344" s="85">
        <f t="shared" si="23"/>
        <v>149</v>
      </c>
      <c r="B344" s="7" t="s">
        <v>155</v>
      </c>
      <c r="C344" s="8"/>
      <c r="D344" s="8" t="s">
        <v>154</v>
      </c>
      <c r="E344" s="8" t="s">
        <v>195</v>
      </c>
      <c r="F344" s="8"/>
      <c r="G344" s="8"/>
      <c r="H344" s="23">
        <f>H346+H359</f>
        <v>762086.2</v>
      </c>
      <c r="N344" s="23">
        <f>N346+N353+N357</f>
        <v>471000</v>
      </c>
      <c r="S344" s="23">
        <v>442472.84</v>
      </c>
      <c r="T344" s="23">
        <f>T346+T353+T357</f>
        <v>461000</v>
      </c>
    </row>
    <row r="345" spans="1:20" ht="117" customHeight="1">
      <c r="A345" s="85">
        <f t="shared" si="23"/>
        <v>150</v>
      </c>
      <c r="B345" s="65" t="s">
        <v>212</v>
      </c>
      <c r="C345" s="8"/>
      <c r="D345" s="8" t="s">
        <v>154</v>
      </c>
      <c r="E345" s="8" t="s">
        <v>250</v>
      </c>
      <c r="F345" s="8"/>
      <c r="G345" s="8"/>
      <c r="H345" s="23"/>
      <c r="N345" s="23">
        <f>N346</f>
        <v>465000</v>
      </c>
      <c r="S345" s="23">
        <v>433472.84</v>
      </c>
      <c r="T345" s="23">
        <f>T346</f>
        <v>455000</v>
      </c>
    </row>
    <row r="346" spans="1:20" ht="106.5" customHeight="1">
      <c r="A346" s="85">
        <f t="shared" si="23"/>
        <v>151</v>
      </c>
      <c r="B346" s="1" t="s">
        <v>145</v>
      </c>
      <c r="C346" s="8"/>
      <c r="D346" s="8" t="s">
        <v>154</v>
      </c>
      <c r="E346" s="8" t="s">
        <v>250</v>
      </c>
      <c r="F346" s="8" t="s">
        <v>45</v>
      </c>
      <c r="G346" s="8"/>
      <c r="H346" s="23">
        <f>H347</f>
        <v>757086.2</v>
      </c>
      <c r="N346" s="23">
        <f>N347</f>
        <v>465000</v>
      </c>
      <c r="S346" s="23">
        <v>433472.84</v>
      </c>
      <c r="T346" s="23">
        <f>T347</f>
        <v>455000</v>
      </c>
    </row>
    <row r="347" spans="1:20" ht="72" customHeight="1">
      <c r="A347" s="85">
        <f t="shared" si="23"/>
        <v>152</v>
      </c>
      <c r="B347" s="1" t="s">
        <v>109</v>
      </c>
      <c r="C347" s="8"/>
      <c r="D347" s="8" t="s">
        <v>154</v>
      </c>
      <c r="E347" s="8" t="s">
        <v>250</v>
      </c>
      <c r="F347" s="8" t="s">
        <v>46</v>
      </c>
      <c r="G347" s="8"/>
      <c r="H347" s="23">
        <f>H348</f>
        <v>757086.2</v>
      </c>
      <c r="N347" s="23">
        <f>N348</f>
        <v>465000</v>
      </c>
      <c r="S347" s="23">
        <v>433472.84</v>
      </c>
      <c r="T347" s="23">
        <f>T348</f>
        <v>455000</v>
      </c>
    </row>
    <row r="348" spans="1:20" ht="84.75" customHeight="1">
      <c r="A348" s="85">
        <f t="shared" si="23"/>
        <v>153</v>
      </c>
      <c r="B348" s="1" t="s">
        <v>280</v>
      </c>
      <c r="C348" s="8"/>
      <c r="D348" s="8" t="s">
        <v>154</v>
      </c>
      <c r="E348" s="8" t="s">
        <v>250</v>
      </c>
      <c r="F348" s="8" t="s">
        <v>110</v>
      </c>
      <c r="G348" s="8"/>
      <c r="H348" s="23">
        <f>H349+H351</f>
        <v>757086.2</v>
      </c>
      <c r="N348" s="23">
        <f>N349+N351</f>
        <v>465000</v>
      </c>
      <c r="S348" s="23">
        <v>433472.84</v>
      </c>
      <c r="T348" s="23">
        <f>T349+T351</f>
        <v>455000</v>
      </c>
    </row>
    <row r="349" spans="1:21" s="78" customFormat="1" ht="92.25" customHeight="1">
      <c r="A349" s="85">
        <f t="shared" si="23"/>
        <v>154</v>
      </c>
      <c r="B349" s="2" t="s">
        <v>20</v>
      </c>
      <c r="C349" s="5" t="s">
        <v>69</v>
      </c>
      <c r="D349" s="5" t="s">
        <v>154</v>
      </c>
      <c r="E349" s="5" t="s">
        <v>250</v>
      </c>
      <c r="F349" s="5" t="s">
        <v>110</v>
      </c>
      <c r="G349" s="5" t="s">
        <v>19</v>
      </c>
      <c r="H349" s="24">
        <v>580000</v>
      </c>
      <c r="I349" s="3"/>
      <c r="J349" s="3"/>
      <c r="K349" s="3"/>
      <c r="L349" s="3"/>
      <c r="M349" s="3"/>
      <c r="N349" s="24">
        <v>380000</v>
      </c>
      <c r="S349" s="77">
        <v>336000</v>
      </c>
      <c r="T349" s="24">
        <v>375000</v>
      </c>
      <c r="U349" s="80"/>
    </row>
    <row r="350" spans="1:20" ht="36" customHeight="1">
      <c r="A350" s="85">
        <f t="shared" si="23"/>
        <v>155</v>
      </c>
      <c r="B350" s="95" t="s">
        <v>281</v>
      </c>
      <c r="C350" s="5"/>
      <c r="D350" s="5"/>
      <c r="E350" s="8" t="s">
        <v>250</v>
      </c>
      <c r="F350" s="8" t="s">
        <v>125</v>
      </c>
      <c r="G350" s="5"/>
      <c r="H350" s="24"/>
      <c r="N350" s="24">
        <f>N351</f>
        <v>85000</v>
      </c>
      <c r="S350" s="24">
        <v>97472.84</v>
      </c>
      <c r="T350" s="24">
        <f>T351</f>
        <v>80000</v>
      </c>
    </row>
    <row r="351" spans="1:21" s="78" customFormat="1" ht="45" customHeight="1">
      <c r="A351" s="85">
        <f t="shared" si="23"/>
        <v>156</v>
      </c>
      <c r="B351" s="4" t="s">
        <v>24</v>
      </c>
      <c r="C351" s="5" t="s">
        <v>69</v>
      </c>
      <c r="D351" s="5" t="s">
        <v>154</v>
      </c>
      <c r="E351" s="5" t="s">
        <v>250</v>
      </c>
      <c r="F351" s="5" t="s">
        <v>125</v>
      </c>
      <c r="G351" s="5" t="s">
        <v>23</v>
      </c>
      <c r="H351" s="24">
        <v>177086.2</v>
      </c>
      <c r="I351" s="3"/>
      <c r="J351" s="3"/>
      <c r="K351" s="3"/>
      <c r="L351" s="3"/>
      <c r="M351" s="3"/>
      <c r="N351" s="24">
        <v>85000</v>
      </c>
      <c r="S351" s="77">
        <v>97472.84</v>
      </c>
      <c r="T351" s="24">
        <v>80000</v>
      </c>
      <c r="U351" s="80"/>
    </row>
    <row r="352" spans="1:20" ht="102">
      <c r="A352" s="85">
        <f t="shared" si="23"/>
        <v>157</v>
      </c>
      <c r="B352" s="1" t="s">
        <v>213</v>
      </c>
      <c r="C352" s="5"/>
      <c r="D352" s="8" t="s">
        <v>154</v>
      </c>
      <c r="E352" s="8" t="s">
        <v>259</v>
      </c>
      <c r="F352" s="8"/>
      <c r="G352" s="8"/>
      <c r="H352" s="23"/>
      <c r="I352" s="27"/>
      <c r="J352" s="27"/>
      <c r="K352" s="27"/>
      <c r="L352" s="27"/>
      <c r="M352" s="27"/>
      <c r="N352" s="23">
        <f>N353</f>
        <v>3000</v>
      </c>
      <c r="S352" s="23">
        <v>6000</v>
      </c>
      <c r="T352" s="23">
        <f>T353</f>
        <v>3000</v>
      </c>
    </row>
    <row r="353" spans="1:20" ht="51">
      <c r="A353" s="85">
        <f t="shared" si="23"/>
        <v>158</v>
      </c>
      <c r="B353" s="95" t="s">
        <v>300</v>
      </c>
      <c r="C353" s="8"/>
      <c r="D353" s="8" t="s">
        <v>154</v>
      </c>
      <c r="E353" s="8" t="s">
        <v>259</v>
      </c>
      <c r="F353" s="8" t="s">
        <v>112</v>
      </c>
      <c r="G353" s="8"/>
      <c r="H353" s="23"/>
      <c r="N353" s="23">
        <f>N354</f>
        <v>3000</v>
      </c>
      <c r="S353" s="23">
        <v>6000</v>
      </c>
      <c r="T353" s="23">
        <f>T354</f>
        <v>3000</v>
      </c>
    </row>
    <row r="354" spans="1:20" ht="76.5">
      <c r="A354" s="85">
        <f t="shared" si="23"/>
        <v>159</v>
      </c>
      <c r="B354" s="95" t="s">
        <v>278</v>
      </c>
      <c r="C354" s="8"/>
      <c r="D354" s="8" t="s">
        <v>154</v>
      </c>
      <c r="E354" s="8" t="s">
        <v>259</v>
      </c>
      <c r="F354" s="8" t="s">
        <v>61</v>
      </c>
      <c r="G354" s="8"/>
      <c r="H354" s="23"/>
      <c r="N354" s="23">
        <f>N355</f>
        <v>3000</v>
      </c>
      <c r="S354" s="23">
        <v>6000</v>
      </c>
      <c r="T354" s="23">
        <f>T355</f>
        <v>3000</v>
      </c>
    </row>
    <row r="355" spans="1:20" ht="76.5">
      <c r="A355" s="85">
        <f t="shared" si="23"/>
        <v>160</v>
      </c>
      <c r="B355" s="1" t="s">
        <v>189</v>
      </c>
      <c r="C355" s="8"/>
      <c r="D355" s="8" t="s">
        <v>154</v>
      </c>
      <c r="E355" s="8" t="s">
        <v>259</v>
      </c>
      <c r="F355" s="8" t="s">
        <v>62</v>
      </c>
      <c r="G355" s="8"/>
      <c r="H355" s="23"/>
      <c r="N355" s="23">
        <f>N356</f>
        <v>3000</v>
      </c>
      <c r="S355" s="23">
        <v>6000</v>
      </c>
      <c r="T355" s="23">
        <f>T356</f>
        <v>3000</v>
      </c>
    </row>
    <row r="356" spans="1:20" s="78" customFormat="1" ht="26.25" customHeight="1">
      <c r="A356" s="85">
        <f t="shared" si="23"/>
        <v>161</v>
      </c>
      <c r="B356" s="4" t="s">
        <v>41</v>
      </c>
      <c r="C356" s="5" t="s">
        <v>69</v>
      </c>
      <c r="D356" s="5" t="s">
        <v>154</v>
      </c>
      <c r="E356" s="5" t="s">
        <v>259</v>
      </c>
      <c r="F356" s="5" t="s">
        <v>62</v>
      </c>
      <c r="G356" s="5" t="s">
        <v>40</v>
      </c>
      <c r="H356" s="24"/>
      <c r="I356" s="3"/>
      <c r="J356" s="3"/>
      <c r="K356" s="3"/>
      <c r="L356" s="3"/>
      <c r="M356" s="3"/>
      <c r="N356" s="24">
        <v>3000</v>
      </c>
      <c r="O356" s="90"/>
      <c r="P356" s="90"/>
      <c r="Q356" s="90"/>
      <c r="R356" s="90"/>
      <c r="S356" s="89">
        <v>6000</v>
      </c>
      <c r="T356" s="24">
        <v>3000</v>
      </c>
    </row>
    <row r="357" spans="1:20" ht="150" customHeight="1">
      <c r="A357" s="85">
        <f t="shared" si="23"/>
        <v>162</v>
      </c>
      <c r="B357" s="64" t="s">
        <v>205</v>
      </c>
      <c r="C357" s="5"/>
      <c r="D357" s="8" t="s">
        <v>154</v>
      </c>
      <c r="E357" s="8" t="s">
        <v>251</v>
      </c>
      <c r="F357" s="5"/>
      <c r="G357" s="5"/>
      <c r="H357" s="24"/>
      <c r="N357" s="23">
        <f>N362+N360</f>
        <v>3000</v>
      </c>
      <c r="S357" s="23">
        <v>3000</v>
      </c>
      <c r="T357" s="23">
        <f>T362+T360</f>
        <v>3000</v>
      </c>
    </row>
    <row r="358" spans="1:20" ht="29.25" customHeight="1">
      <c r="A358" s="85">
        <f t="shared" si="23"/>
        <v>163</v>
      </c>
      <c r="B358" s="64" t="s">
        <v>114</v>
      </c>
      <c r="C358" s="5"/>
      <c r="D358" s="8" t="s">
        <v>154</v>
      </c>
      <c r="E358" s="8" t="s">
        <v>251</v>
      </c>
      <c r="F358" s="8" t="s">
        <v>115</v>
      </c>
      <c r="G358" s="8"/>
      <c r="H358" s="23"/>
      <c r="I358" s="27"/>
      <c r="J358" s="27"/>
      <c r="K358" s="27"/>
      <c r="L358" s="27"/>
      <c r="M358" s="27"/>
      <c r="N358" s="23">
        <f>N359</f>
        <v>3000</v>
      </c>
      <c r="S358" s="23">
        <v>3000</v>
      </c>
      <c r="T358" s="23">
        <f>T359</f>
        <v>3000</v>
      </c>
    </row>
    <row r="359" spans="1:20" ht="30.75" customHeight="1">
      <c r="A359" s="85">
        <f t="shared" si="23"/>
        <v>164</v>
      </c>
      <c r="B359" s="7" t="s">
        <v>132</v>
      </c>
      <c r="C359" s="8"/>
      <c r="D359" s="8" t="s">
        <v>154</v>
      </c>
      <c r="E359" s="8" t="s">
        <v>251</v>
      </c>
      <c r="F359" s="8" t="s">
        <v>133</v>
      </c>
      <c r="G359" s="8"/>
      <c r="H359" s="23">
        <f>H360</f>
        <v>5000</v>
      </c>
      <c r="N359" s="23">
        <f>N360+N362</f>
        <v>3000</v>
      </c>
      <c r="S359" s="23">
        <v>3000</v>
      </c>
      <c r="T359" s="23">
        <f>T360+T362</f>
        <v>3000</v>
      </c>
    </row>
    <row r="360" spans="1:20" ht="32.25" customHeight="1">
      <c r="A360" s="85">
        <f t="shared" si="23"/>
        <v>165</v>
      </c>
      <c r="B360" s="7" t="s">
        <v>260</v>
      </c>
      <c r="C360" s="8"/>
      <c r="D360" s="8" t="s">
        <v>154</v>
      </c>
      <c r="E360" s="8" t="s">
        <v>251</v>
      </c>
      <c r="F360" s="8" t="s">
        <v>131</v>
      </c>
      <c r="G360" s="8"/>
      <c r="H360" s="23">
        <f>H361</f>
        <v>5000</v>
      </c>
      <c r="N360" s="23">
        <f>N361</f>
        <v>2000</v>
      </c>
      <c r="S360" s="23">
        <v>2000</v>
      </c>
      <c r="T360" s="23">
        <f>T361</f>
        <v>2000</v>
      </c>
    </row>
    <row r="361" spans="1:20" s="78" customFormat="1" ht="26.25">
      <c r="A361" s="85">
        <f t="shared" si="23"/>
        <v>166</v>
      </c>
      <c r="B361" s="4" t="s">
        <v>37</v>
      </c>
      <c r="C361" s="5" t="s">
        <v>69</v>
      </c>
      <c r="D361" s="5" t="s">
        <v>154</v>
      </c>
      <c r="E361" s="5" t="s">
        <v>251</v>
      </c>
      <c r="F361" s="5" t="s">
        <v>131</v>
      </c>
      <c r="G361" s="5" t="s">
        <v>36</v>
      </c>
      <c r="H361" s="24">
        <v>5000</v>
      </c>
      <c r="I361" s="3"/>
      <c r="J361" s="3"/>
      <c r="K361" s="3"/>
      <c r="L361" s="3"/>
      <c r="M361" s="3"/>
      <c r="N361" s="24">
        <v>2000</v>
      </c>
      <c r="O361" s="90"/>
      <c r="P361" s="90"/>
      <c r="Q361" s="90"/>
      <c r="R361" s="90"/>
      <c r="S361" s="89">
        <v>2000</v>
      </c>
      <c r="T361" s="24">
        <v>2000</v>
      </c>
    </row>
    <row r="362" spans="1:20" ht="34.5" customHeight="1">
      <c r="A362" s="85">
        <f t="shared" si="23"/>
        <v>167</v>
      </c>
      <c r="B362" s="7" t="s">
        <v>263</v>
      </c>
      <c r="C362" s="5"/>
      <c r="D362" s="8" t="s">
        <v>154</v>
      </c>
      <c r="E362" s="8" t="s">
        <v>251</v>
      </c>
      <c r="F362" s="8" t="s">
        <v>264</v>
      </c>
      <c r="G362" s="8"/>
      <c r="H362" s="23"/>
      <c r="I362" s="27"/>
      <c r="J362" s="27"/>
      <c r="K362" s="27"/>
      <c r="L362" s="27"/>
      <c r="M362" s="27"/>
      <c r="N362" s="23">
        <f>N363</f>
        <v>1000</v>
      </c>
      <c r="S362" s="23">
        <v>1000</v>
      </c>
      <c r="T362" s="23">
        <f>T363</f>
        <v>1000</v>
      </c>
    </row>
    <row r="363" spans="1:20" s="78" customFormat="1" ht="26.25">
      <c r="A363" s="85">
        <f t="shared" si="23"/>
        <v>168</v>
      </c>
      <c r="B363" s="4" t="s">
        <v>37</v>
      </c>
      <c r="C363" s="5" t="s">
        <v>69</v>
      </c>
      <c r="D363" s="5" t="s">
        <v>154</v>
      </c>
      <c r="E363" s="5" t="s">
        <v>251</v>
      </c>
      <c r="F363" s="5" t="s">
        <v>264</v>
      </c>
      <c r="G363" s="5" t="s">
        <v>36</v>
      </c>
      <c r="H363" s="24"/>
      <c r="I363" s="3"/>
      <c r="J363" s="3"/>
      <c r="K363" s="3"/>
      <c r="L363" s="3"/>
      <c r="M363" s="3"/>
      <c r="N363" s="24">
        <v>1000</v>
      </c>
      <c r="O363" s="90"/>
      <c r="P363" s="90"/>
      <c r="Q363" s="90"/>
      <c r="R363" s="90"/>
      <c r="S363" s="89">
        <v>1000</v>
      </c>
      <c r="T363" s="24">
        <v>1000</v>
      </c>
    </row>
    <row r="364" spans="1:20" ht="26.25">
      <c r="A364" s="85">
        <f t="shared" si="23"/>
        <v>169</v>
      </c>
      <c r="B364" s="7" t="s">
        <v>166</v>
      </c>
      <c r="C364" s="5"/>
      <c r="D364" s="8" t="s">
        <v>68</v>
      </c>
      <c r="E364" s="8"/>
      <c r="F364" s="8"/>
      <c r="G364" s="8"/>
      <c r="H364" s="23"/>
      <c r="I364" s="27"/>
      <c r="J364" s="27"/>
      <c r="K364" s="27"/>
      <c r="L364" s="27"/>
      <c r="M364" s="27"/>
      <c r="N364" s="23">
        <f>N366</f>
        <v>4000</v>
      </c>
      <c r="S364" s="23">
        <v>10000</v>
      </c>
      <c r="T364" s="23">
        <f>T366</f>
        <v>4000</v>
      </c>
    </row>
    <row r="365" spans="1:20" ht="26.25">
      <c r="A365" s="85">
        <f t="shared" si="23"/>
        <v>170</v>
      </c>
      <c r="B365" s="1" t="s">
        <v>98</v>
      </c>
      <c r="C365" s="5"/>
      <c r="D365" s="8" t="s">
        <v>100</v>
      </c>
      <c r="E365" s="8"/>
      <c r="F365" s="8"/>
      <c r="G365" s="8"/>
      <c r="H365" s="23"/>
      <c r="I365" s="27"/>
      <c r="J365" s="27"/>
      <c r="K365" s="27"/>
      <c r="L365" s="27"/>
      <c r="M365" s="27"/>
      <c r="N365" s="23">
        <f>N364</f>
        <v>4000</v>
      </c>
      <c r="S365" s="23">
        <v>10000</v>
      </c>
      <c r="T365" s="23">
        <f>T364</f>
        <v>4000</v>
      </c>
    </row>
    <row r="366" spans="1:20" ht="26.25">
      <c r="A366" s="85">
        <f t="shared" si="23"/>
        <v>171</v>
      </c>
      <c r="B366" s="1" t="s">
        <v>140</v>
      </c>
      <c r="C366" s="8"/>
      <c r="D366" s="8" t="s">
        <v>100</v>
      </c>
      <c r="E366" s="8" t="s">
        <v>173</v>
      </c>
      <c r="F366" s="5"/>
      <c r="G366" s="5"/>
      <c r="H366" s="23" t="e">
        <f>H367</f>
        <v>#REF!</v>
      </c>
      <c r="N366" s="23">
        <f>N367</f>
        <v>4000</v>
      </c>
      <c r="S366" s="23">
        <v>10000</v>
      </c>
      <c r="T366" s="23">
        <f>T367</f>
        <v>4000</v>
      </c>
    </row>
    <row r="367" spans="1:20" ht="25.5" customHeight="1">
      <c r="A367" s="85">
        <f t="shared" si="23"/>
        <v>172</v>
      </c>
      <c r="B367" s="1" t="s">
        <v>144</v>
      </c>
      <c r="C367" s="8"/>
      <c r="D367" s="8" t="s">
        <v>100</v>
      </c>
      <c r="E367" s="8" t="s">
        <v>196</v>
      </c>
      <c r="F367" s="5"/>
      <c r="G367" s="5"/>
      <c r="H367" s="23" t="e">
        <f>H369</f>
        <v>#REF!</v>
      </c>
      <c r="N367" s="23">
        <f>N369</f>
        <v>4000</v>
      </c>
      <c r="S367" s="23">
        <v>10000</v>
      </c>
      <c r="T367" s="23">
        <f>T369</f>
        <v>4000</v>
      </c>
    </row>
    <row r="368" spans="1:20" ht="25.5" customHeight="1">
      <c r="A368" s="85">
        <f t="shared" si="23"/>
        <v>173</v>
      </c>
      <c r="B368" s="64" t="s">
        <v>205</v>
      </c>
      <c r="C368" s="8"/>
      <c r="D368" s="8" t="s">
        <v>100</v>
      </c>
      <c r="E368" s="8" t="s">
        <v>252</v>
      </c>
      <c r="F368" s="5"/>
      <c r="G368" s="5"/>
      <c r="H368" s="23"/>
      <c r="N368" s="23">
        <f>N369</f>
        <v>4000</v>
      </c>
      <c r="S368" s="23">
        <v>10000</v>
      </c>
      <c r="T368" s="23">
        <f>T369</f>
        <v>4000</v>
      </c>
    </row>
    <row r="369" spans="1:20" ht="51">
      <c r="A369" s="85">
        <f t="shared" si="23"/>
        <v>174</v>
      </c>
      <c r="B369" s="95" t="s">
        <v>300</v>
      </c>
      <c r="C369" s="8"/>
      <c r="D369" s="8" t="s">
        <v>100</v>
      </c>
      <c r="E369" s="8" t="s">
        <v>252</v>
      </c>
      <c r="F369" s="8" t="s">
        <v>112</v>
      </c>
      <c r="G369" s="5"/>
      <c r="H369" s="24" t="e">
        <f>#REF!</f>
        <v>#REF!</v>
      </c>
      <c r="N369" s="23">
        <f>N370</f>
        <v>4000</v>
      </c>
      <c r="S369" s="23">
        <v>10000</v>
      </c>
      <c r="T369" s="23">
        <f>T370</f>
        <v>4000</v>
      </c>
    </row>
    <row r="370" spans="1:20" ht="76.5">
      <c r="A370" s="85">
        <f t="shared" si="23"/>
        <v>175</v>
      </c>
      <c r="B370" s="95" t="s">
        <v>278</v>
      </c>
      <c r="C370" s="8"/>
      <c r="D370" s="8" t="s">
        <v>100</v>
      </c>
      <c r="E370" s="8" t="s">
        <v>252</v>
      </c>
      <c r="F370" s="8" t="s">
        <v>61</v>
      </c>
      <c r="G370" s="5"/>
      <c r="H370" s="24"/>
      <c r="N370" s="23">
        <f>N371</f>
        <v>4000</v>
      </c>
      <c r="S370" s="23">
        <v>10000</v>
      </c>
      <c r="T370" s="23">
        <f>T371</f>
        <v>4000</v>
      </c>
    </row>
    <row r="371" spans="1:20" ht="84.75" customHeight="1">
      <c r="A371" s="85">
        <f t="shared" si="23"/>
        <v>176</v>
      </c>
      <c r="B371" s="1" t="s">
        <v>189</v>
      </c>
      <c r="C371" s="5"/>
      <c r="D371" s="8" t="s">
        <v>100</v>
      </c>
      <c r="E371" s="8" t="s">
        <v>252</v>
      </c>
      <c r="F371" s="8" t="s">
        <v>62</v>
      </c>
      <c r="G371" s="5"/>
      <c r="H371" s="24">
        <f>H372</f>
        <v>5000</v>
      </c>
      <c r="N371" s="23">
        <f>N372</f>
        <v>4000</v>
      </c>
      <c r="S371" s="23">
        <v>10000</v>
      </c>
      <c r="T371" s="23">
        <f>T372</f>
        <v>4000</v>
      </c>
    </row>
    <row r="372" spans="1:20" s="78" customFormat="1" ht="37.5" customHeight="1">
      <c r="A372" s="85">
        <f t="shared" si="23"/>
        <v>177</v>
      </c>
      <c r="B372" s="2" t="s">
        <v>37</v>
      </c>
      <c r="C372" s="5" t="s">
        <v>69</v>
      </c>
      <c r="D372" s="5" t="s">
        <v>100</v>
      </c>
      <c r="E372" s="5" t="s">
        <v>252</v>
      </c>
      <c r="F372" s="5" t="s">
        <v>62</v>
      </c>
      <c r="G372" s="5" t="s">
        <v>36</v>
      </c>
      <c r="H372" s="24">
        <v>5000</v>
      </c>
      <c r="I372" s="3"/>
      <c r="J372" s="3"/>
      <c r="K372" s="3"/>
      <c r="L372" s="3"/>
      <c r="M372" s="3"/>
      <c r="N372" s="24">
        <v>4000</v>
      </c>
      <c r="O372" s="90"/>
      <c r="P372" s="90"/>
      <c r="Q372" s="90"/>
      <c r="R372" s="90"/>
      <c r="S372" s="89">
        <v>10000</v>
      </c>
      <c r="T372" s="24">
        <v>4000</v>
      </c>
    </row>
    <row r="373" spans="1:20" s="78" customFormat="1" ht="37.5" customHeight="1">
      <c r="A373" s="85">
        <f t="shared" si="23"/>
        <v>178</v>
      </c>
      <c r="B373" s="1" t="s">
        <v>307</v>
      </c>
      <c r="C373" s="8" t="s">
        <v>69</v>
      </c>
      <c r="D373" s="8" t="s">
        <v>309</v>
      </c>
      <c r="E373" s="8" t="s">
        <v>317</v>
      </c>
      <c r="F373" s="5"/>
      <c r="G373" s="5"/>
      <c r="H373" s="24"/>
      <c r="I373" s="3"/>
      <c r="J373" s="3"/>
      <c r="K373" s="3"/>
      <c r="L373" s="3"/>
      <c r="M373" s="3"/>
      <c r="N373" s="23">
        <f>N374</f>
        <v>144000</v>
      </c>
      <c r="O373" s="90"/>
      <c r="P373" s="90"/>
      <c r="Q373" s="90"/>
      <c r="R373" s="90"/>
      <c r="S373" s="89"/>
      <c r="T373" s="23">
        <f>T374</f>
        <v>144000</v>
      </c>
    </row>
    <row r="374" spans="1:20" s="78" customFormat="1" ht="37.5" customHeight="1">
      <c r="A374" s="85">
        <f t="shared" si="23"/>
        <v>179</v>
      </c>
      <c r="B374" s="2" t="s">
        <v>308</v>
      </c>
      <c r="C374" s="5"/>
      <c r="D374" s="5" t="s">
        <v>310</v>
      </c>
      <c r="E374" s="5" t="s">
        <v>204</v>
      </c>
      <c r="F374" s="5"/>
      <c r="G374" s="5"/>
      <c r="H374" s="24"/>
      <c r="I374" s="3"/>
      <c r="J374" s="3"/>
      <c r="K374" s="3"/>
      <c r="L374" s="3"/>
      <c r="M374" s="3"/>
      <c r="N374" s="24">
        <f>N375</f>
        <v>144000</v>
      </c>
      <c r="O374" s="90"/>
      <c r="P374" s="90"/>
      <c r="Q374" s="90"/>
      <c r="R374" s="90"/>
      <c r="S374" s="89"/>
      <c r="T374" s="24">
        <f>T375</f>
        <v>144000</v>
      </c>
    </row>
    <row r="375" spans="1:20" s="78" customFormat="1" ht="60" customHeight="1">
      <c r="A375" s="85">
        <f t="shared" si="23"/>
        <v>180</v>
      </c>
      <c r="B375" s="2" t="s">
        <v>311</v>
      </c>
      <c r="C375" s="5"/>
      <c r="D375" s="5" t="s">
        <v>310</v>
      </c>
      <c r="E375" s="5" t="s">
        <v>318</v>
      </c>
      <c r="F375" s="5" t="s">
        <v>315</v>
      </c>
      <c r="G375" s="5"/>
      <c r="H375" s="24"/>
      <c r="I375" s="3"/>
      <c r="J375" s="3"/>
      <c r="K375" s="3"/>
      <c r="L375" s="3"/>
      <c r="M375" s="3"/>
      <c r="N375" s="24">
        <f>N376</f>
        <v>144000</v>
      </c>
      <c r="O375" s="90"/>
      <c r="P375" s="90"/>
      <c r="Q375" s="90"/>
      <c r="R375" s="90"/>
      <c r="S375" s="89"/>
      <c r="T375" s="24">
        <f>T376</f>
        <v>144000</v>
      </c>
    </row>
    <row r="376" spans="1:20" s="78" customFormat="1" ht="90" customHeight="1">
      <c r="A376" s="85">
        <f t="shared" si="23"/>
        <v>181</v>
      </c>
      <c r="B376" s="2" t="s">
        <v>312</v>
      </c>
      <c r="C376" s="5"/>
      <c r="D376" s="5" t="s">
        <v>310</v>
      </c>
      <c r="E376" s="5" t="s">
        <v>319</v>
      </c>
      <c r="F376" s="5" t="s">
        <v>314</v>
      </c>
      <c r="G376" s="5"/>
      <c r="H376" s="24"/>
      <c r="I376" s="3"/>
      <c r="J376" s="3"/>
      <c r="K376" s="3"/>
      <c r="L376" s="3"/>
      <c r="M376" s="3"/>
      <c r="N376" s="24">
        <f>N377</f>
        <v>144000</v>
      </c>
      <c r="O376" s="90"/>
      <c r="P376" s="90"/>
      <c r="Q376" s="90"/>
      <c r="R376" s="90"/>
      <c r="S376" s="89"/>
      <c r="T376" s="24">
        <f>T377</f>
        <v>144000</v>
      </c>
    </row>
    <row r="377" spans="1:20" s="78" customFormat="1" ht="75" customHeight="1">
      <c r="A377" s="85">
        <f t="shared" si="23"/>
        <v>182</v>
      </c>
      <c r="B377" s="2" t="s">
        <v>313</v>
      </c>
      <c r="C377" s="5"/>
      <c r="D377" s="5" t="s">
        <v>310</v>
      </c>
      <c r="E377" s="5" t="s">
        <v>320</v>
      </c>
      <c r="F377" s="5" t="s">
        <v>314</v>
      </c>
      <c r="G377" s="5" t="s">
        <v>316</v>
      </c>
      <c r="H377" s="24"/>
      <c r="I377" s="3"/>
      <c r="J377" s="3"/>
      <c r="K377" s="3"/>
      <c r="L377" s="3"/>
      <c r="M377" s="3"/>
      <c r="N377" s="24">
        <v>144000</v>
      </c>
      <c r="O377" s="90"/>
      <c r="P377" s="90"/>
      <c r="Q377" s="90"/>
      <c r="R377" s="90"/>
      <c r="S377" s="89"/>
      <c r="T377" s="24">
        <v>144000</v>
      </c>
    </row>
    <row r="378" spans="1:20" ht="24" customHeight="1">
      <c r="A378" s="85"/>
      <c r="B378" s="10" t="s">
        <v>126</v>
      </c>
      <c r="C378" s="11"/>
      <c r="D378" s="11"/>
      <c r="E378" s="11"/>
      <c r="F378" s="11"/>
      <c r="G378" s="11"/>
      <c r="H378" s="26" t="e">
        <f>H14+H95+H112+H159+H222+H277+H294+#REF!+#REF!</f>
        <v>#REF!</v>
      </c>
      <c r="N378" s="26">
        <f>N14+N95+N112+N159+N222+N277+N294+N364+N373</f>
        <v>9147237</v>
      </c>
      <c r="S378" s="26">
        <v>9735797.21</v>
      </c>
      <c r="T378" s="26">
        <f>T14+T95+T112+T159+T222+T277+T294+T364+T373</f>
        <v>9225210</v>
      </c>
    </row>
    <row r="379" spans="1:19" ht="102.75" customHeight="1">
      <c r="A379" s="76" t="s">
        <v>78</v>
      </c>
      <c r="B379" s="44" t="s">
        <v>134</v>
      </c>
      <c r="C379" s="44"/>
      <c r="S379" s="94"/>
    </row>
    <row r="380" spans="1:20" ht="26.25">
      <c r="A380" s="123" t="s">
        <v>0</v>
      </c>
      <c r="B380" s="133" t="s">
        <v>9</v>
      </c>
      <c r="C380" s="137" t="s">
        <v>79</v>
      </c>
      <c r="D380" s="137"/>
      <c r="E380" s="137"/>
      <c r="F380" s="137"/>
      <c r="G380" s="137"/>
      <c r="H380" s="61" t="s">
        <v>159</v>
      </c>
      <c r="I380" s="27"/>
      <c r="J380" s="27"/>
      <c r="K380" s="27"/>
      <c r="L380" s="27"/>
      <c r="M380" s="27"/>
      <c r="N380" s="138">
        <v>2017</v>
      </c>
      <c r="S380" s="86">
        <v>2017</v>
      </c>
      <c r="T380" s="138">
        <v>2017</v>
      </c>
    </row>
    <row r="381" spans="1:20" ht="26.25">
      <c r="A381" s="124"/>
      <c r="B381" s="134"/>
      <c r="C381" s="140" t="s">
        <v>80</v>
      </c>
      <c r="D381" s="140"/>
      <c r="E381" s="140" t="s">
        <v>95</v>
      </c>
      <c r="F381" s="140"/>
      <c r="G381" s="140"/>
      <c r="H381" s="54"/>
      <c r="N381" s="139"/>
      <c r="S381" s="87"/>
      <c r="T381" s="139"/>
    </row>
    <row r="382" spans="1:20" ht="51.75">
      <c r="A382" s="11">
        <v>1</v>
      </c>
      <c r="B382" s="45" t="s">
        <v>197</v>
      </c>
      <c r="C382" s="135">
        <v>986</v>
      </c>
      <c r="D382" s="136"/>
      <c r="E382" s="141" t="s">
        <v>81</v>
      </c>
      <c r="F382" s="141"/>
      <c r="G382" s="141"/>
      <c r="H382" s="46">
        <f>H389</f>
        <v>0</v>
      </c>
      <c r="N382" s="75">
        <f>N389</f>
        <v>-1954859.3200000003</v>
      </c>
      <c r="S382" s="75">
        <v>768649.89</v>
      </c>
      <c r="T382" s="75">
        <f>T389</f>
        <v>-1876886.3200000003</v>
      </c>
    </row>
    <row r="383" spans="1:20" ht="77.25">
      <c r="A383" s="11">
        <v>2</v>
      </c>
      <c r="B383" s="45" t="s">
        <v>82</v>
      </c>
      <c r="C383" s="135">
        <v>986</v>
      </c>
      <c r="D383" s="136"/>
      <c r="E383" s="141" t="s">
        <v>83</v>
      </c>
      <c r="F383" s="141"/>
      <c r="G383" s="141"/>
      <c r="H383" s="11"/>
      <c r="N383" s="11"/>
      <c r="S383" s="11"/>
      <c r="T383" s="11"/>
    </row>
    <row r="384" spans="1:20" ht="70.5">
      <c r="A384" s="11">
        <v>3</v>
      </c>
      <c r="B384" s="108" t="s">
        <v>199</v>
      </c>
      <c r="C384" s="135">
        <v>986</v>
      </c>
      <c r="D384" s="136"/>
      <c r="E384" s="143" t="s">
        <v>198</v>
      </c>
      <c r="F384" s="143"/>
      <c r="G384" s="143"/>
      <c r="H384" s="11"/>
      <c r="N384" s="11"/>
      <c r="S384" s="11"/>
      <c r="T384" s="11"/>
    </row>
    <row r="385" spans="1:20" ht="78.75" customHeight="1">
      <c r="A385" s="11">
        <v>4</v>
      </c>
      <c r="B385" s="47" t="s">
        <v>102</v>
      </c>
      <c r="C385" s="144">
        <v>986</v>
      </c>
      <c r="D385" s="145"/>
      <c r="E385" s="143" t="s">
        <v>128</v>
      </c>
      <c r="F385" s="143"/>
      <c r="G385" s="143"/>
      <c r="H385" s="11"/>
      <c r="N385" s="11"/>
      <c r="S385" s="11"/>
      <c r="T385" s="11"/>
    </row>
    <row r="386" spans="1:20" ht="105">
      <c r="A386" s="11">
        <v>5</v>
      </c>
      <c r="B386" s="62" t="s">
        <v>200</v>
      </c>
      <c r="C386" s="144">
        <v>986</v>
      </c>
      <c r="D386" s="145"/>
      <c r="E386" s="143" t="s">
        <v>253</v>
      </c>
      <c r="F386" s="143"/>
      <c r="G386" s="143"/>
      <c r="H386" s="11"/>
      <c r="N386" s="11"/>
      <c r="S386" s="11"/>
      <c r="T386" s="11"/>
    </row>
    <row r="387" spans="1:20" ht="105">
      <c r="A387" s="11">
        <v>6</v>
      </c>
      <c r="B387" s="62" t="s">
        <v>201</v>
      </c>
      <c r="C387" s="144">
        <v>986</v>
      </c>
      <c r="D387" s="145"/>
      <c r="E387" s="144" t="s">
        <v>129</v>
      </c>
      <c r="F387" s="146"/>
      <c r="G387" s="145"/>
      <c r="H387" s="11"/>
      <c r="N387" s="11"/>
      <c r="S387" s="11"/>
      <c r="T387" s="11"/>
    </row>
    <row r="388" spans="1:20" ht="26.25" customHeight="1">
      <c r="A388" s="11">
        <v>7</v>
      </c>
      <c r="B388" s="63" t="s">
        <v>202</v>
      </c>
      <c r="C388" s="144">
        <v>986</v>
      </c>
      <c r="D388" s="145"/>
      <c r="E388" s="143" t="s">
        <v>254</v>
      </c>
      <c r="F388" s="143"/>
      <c r="G388" s="143"/>
      <c r="H388" s="11"/>
      <c r="N388" s="11"/>
      <c r="S388" s="11"/>
      <c r="T388" s="11"/>
    </row>
    <row r="389" spans="1:20" ht="51">
      <c r="A389" s="11">
        <v>8</v>
      </c>
      <c r="B389" s="60" t="s">
        <v>169</v>
      </c>
      <c r="C389" s="135">
        <v>986</v>
      </c>
      <c r="D389" s="136"/>
      <c r="E389" s="135" t="s">
        <v>84</v>
      </c>
      <c r="F389" s="142"/>
      <c r="G389" s="136"/>
      <c r="H389" s="46">
        <f>H397+H393</f>
        <v>0</v>
      </c>
      <c r="N389" s="75">
        <f>N394+N390</f>
        <v>-1954859.3200000003</v>
      </c>
      <c r="S389" s="75">
        <v>768649.89</v>
      </c>
      <c r="T389" s="75">
        <f>T394+T390</f>
        <v>-1876886.3200000003</v>
      </c>
    </row>
    <row r="390" spans="1:20" s="31" customFormat="1" ht="26.25">
      <c r="A390" s="11">
        <v>9</v>
      </c>
      <c r="B390" s="45" t="s">
        <v>103</v>
      </c>
      <c r="C390" s="135">
        <v>986</v>
      </c>
      <c r="D390" s="136"/>
      <c r="E390" s="141" t="s">
        <v>85</v>
      </c>
      <c r="F390" s="141"/>
      <c r="G390" s="141"/>
      <c r="H390" s="46">
        <f>H391</f>
        <v>-11764390</v>
      </c>
      <c r="I390" s="3"/>
      <c r="J390" s="3"/>
      <c r="K390" s="3"/>
      <c r="L390" s="3"/>
      <c r="M390" s="3"/>
      <c r="N390" s="72">
        <f>N391</f>
        <v>-11102096.32</v>
      </c>
      <c r="S390" s="72">
        <v>-8967147.32</v>
      </c>
      <c r="T390" s="72">
        <f>T391</f>
        <v>-11102096.32</v>
      </c>
    </row>
    <row r="391" spans="1:20" s="31" customFormat="1" ht="52.5">
      <c r="A391" s="11">
        <v>10</v>
      </c>
      <c r="B391" s="47" t="s">
        <v>86</v>
      </c>
      <c r="C391" s="144">
        <v>986</v>
      </c>
      <c r="D391" s="145"/>
      <c r="E391" s="143" t="s">
        <v>130</v>
      </c>
      <c r="F391" s="143"/>
      <c r="G391" s="143"/>
      <c r="H391" s="48">
        <f>H392</f>
        <v>-11764390</v>
      </c>
      <c r="I391" s="3"/>
      <c r="J391" s="3"/>
      <c r="K391" s="3"/>
      <c r="L391" s="3"/>
      <c r="M391" s="3"/>
      <c r="N391" s="73">
        <f>N392</f>
        <v>-11102096.32</v>
      </c>
      <c r="S391" s="73">
        <v>-8967147.32</v>
      </c>
      <c r="T391" s="73">
        <f>T392</f>
        <v>-11102096.32</v>
      </c>
    </row>
    <row r="392" spans="1:20" s="31" customFormat="1" ht="52.5">
      <c r="A392" s="11">
        <v>11</v>
      </c>
      <c r="B392" s="47" t="s">
        <v>87</v>
      </c>
      <c r="C392" s="144">
        <v>986</v>
      </c>
      <c r="D392" s="145"/>
      <c r="E392" s="143" t="s">
        <v>255</v>
      </c>
      <c r="F392" s="143"/>
      <c r="G392" s="143"/>
      <c r="H392" s="48">
        <f>H393</f>
        <v>-11764390</v>
      </c>
      <c r="I392" s="3"/>
      <c r="J392" s="3"/>
      <c r="K392" s="3"/>
      <c r="L392" s="3"/>
      <c r="M392" s="3"/>
      <c r="N392" s="73">
        <f>N393</f>
        <v>-11102096.32</v>
      </c>
      <c r="S392" s="73">
        <v>-8967147.32</v>
      </c>
      <c r="T392" s="73">
        <f>T393</f>
        <v>-11102096.32</v>
      </c>
    </row>
    <row r="393" spans="1:20" s="31" customFormat="1" ht="52.5">
      <c r="A393" s="11">
        <v>12</v>
      </c>
      <c r="B393" s="47" t="s">
        <v>93</v>
      </c>
      <c r="C393" s="144">
        <v>986</v>
      </c>
      <c r="D393" s="145"/>
      <c r="E393" s="143" t="s">
        <v>256</v>
      </c>
      <c r="F393" s="143"/>
      <c r="G393" s="143"/>
      <c r="H393" s="48">
        <v>-11764390</v>
      </c>
      <c r="I393" s="3"/>
      <c r="J393" s="3"/>
      <c r="K393" s="3"/>
      <c r="L393" s="3"/>
      <c r="M393" s="3"/>
      <c r="N393" s="73">
        <v>-11102096.32</v>
      </c>
      <c r="S393" s="73">
        <v>-8967147.32</v>
      </c>
      <c r="T393" s="73">
        <v>-11102096.32</v>
      </c>
    </row>
    <row r="394" spans="1:20" s="31" customFormat="1" ht="26.25">
      <c r="A394" s="11">
        <v>13</v>
      </c>
      <c r="B394" s="45" t="s">
        <v>88</v>
      </c>
      <c r="C394" s="135">
        <v>986</v>
      </c>
      <c r="D394" s="136"/>
      <c r="E394" s="141" t="s">
        <v>89</v>
      </c>
      <c r="F394" s="141"/>
      <c r="G394" s="141"/>
      <c r="H394" s="49">
        <f>H395</f>
        <v>11764390</v>
      </c>
      <c r="I394" s="3"/>
      <c r="J394" s="3"/>
      <c r="K394" s="3"/>
      <c r="L394" s="3"/>
      <c r="M394" s="3"/>
      <c r="N394" s="69">
        <f>N395</f>
        <v>9147237</v>
      </c>
      <c r="S394" s="69">
        <v>9735797.21</v>
      </c>
      <c r="T394" s="69">
        <f>T395</f>
        <v>9225210</v>
      </c>
    </row>
    <row r="395" spans="1:20" s="31" customFormat="1" ht="52.5">
      <c r="A395" s="11">
        <v>14</v>
      </c>
      <c r="B395" s="47" t="s">
        <v>90</v>
      </c>
      <c r="C395" s="144">
        <v>986</v>
      </c>
      <c r="D395" s="145"/>
      <c r="E395" s="143" t="s">
        <v>91</v>
      </c>
      <c r="F395" s="143"/>
      <c r="G395" s="143"/>
      <c r="H395" s="50">
        <f>H396</f>
        <v>11764390</v>
      </c>
      <c r="I395" s="3"/>
      <c r="J395" s="3"/>
      <c r="K395" s="3"/>
      <c r="L395" s="3"/>
      <c r="M395" s="3"/>
      <c r="N395" s="70">
        <f>N396</f>
        <v>9147237</v>
      </c>
      <c r="S395" s="70">
        <v>9735797.21</v>
      </c>
      <c r="T395" s="70">
        <f>T396</f>
        <v>9225210</v>
      </c>
    </row>
    <row r="396" spans="1:20" s="31" customFormat="1" ht="52.5">
      <c r="A396" s="11">
        <v>15</v>
      </c>
      <c r="B396" s="47" t="s">
        <v>104</v>
      </c>
      <c r="C396" s="144">
        <v>986</v>
      </c>
      <c r="D396" s="145"/>
      <c r="E396" s="143" t="s">
        <v>257</v>
      </c>
      <c r="F396" s="143"/>
      <c r="G396" s="143"/>
      <c r="H396" s="50">
        <f>H397</f>
        <v>11764390</v>
      </c>
      <c r="I396" s="3"/>
      <c r="J396" s="3"/>
      <c r="K396" s="3"/>
      <c r="L396" s="3"/>
      <c r="M396" s="3"/>
      <c r="N396" s="70">
        <f>N397</f>
        <v>9147237</v>
      </c>
      <c r="S396" s="70">
        <v>9735797.21</v>
      </c>
      <c r="T396" s="70">
        <f>T397</f>
        <v>9225210</v>
      </c>
    </row>
    <row r="397" spans="1:20" s="31" customFormat="1" ht="52.5">
      <c r="A397" s="11">
        <v>16</v>
      </c>
      <c r="B397" s="47" t="s">
        <v>94</v>
      </c>
      <c r="C397" s="144">
        <v>986</v>
      </c>
      <c r="D397" s="145"/>
      <c r="E397" s="143" t="s">
        <v>258</v>
      </c>
      <c r="F397" s="143"/>
      <c r="G397" s="143"/>
      <c r="H397" s="51">
        <v>11764390</v>
      </c>
      <c r="I397" s="3"/>
      <c r="J397" s="3"/>
      <c r="K397" s="3"/>
      <c r="L397" s="3"/>
      <c r="M397" s="3"/>
      <c r="N397" s="70">
        <f>N378</f>
        <v>9147237</v>
      </c>
      <c r="S397" s="70">
        <v>9735797.21</v>
      </c>
      <c r="T397" s="70">
        <f>T378</f>
        <v>9225210</v>
      </c>
    </row>
    <row r="398" spans="2:20" s="31" customFormat="1" ht="26.25">
      <c r="B398" s="52"/>
      <c r="C398" s="33"/>
      <c r="D398" s="33"/>
      <c r="E398" s="33"/>
      <c r="F398" s="33"/>
      <c r="G398" s="33"/>
      <c r="H398" s="53"/>
      <c r="I398" s="3"/>
      <c r="J398" s="3"/>
      <c r="K398" s="3"/>
      <c r="L398" s="3"/>
      <c r="M398" s="3"/>
      <c r="N398" s="3"/>
      <c r="S398" s="3"/>
      <c r="T398" s="3"/>
    </row>
    <row r="399" spans="2:13" s="31" customFormat="1" ht="26.25">
      <c r="B399" s="3" t="s">
        <v>92</v>
      </c>
      <c r="C399" s="3" t="s">
        <v>306</v>
      </c>
      <c r="D399" s="3"/>
      <c r="E399" s="3"/>
      <c r="F399" s="3"/>
      <c r="G399" s="3"/>
      <c r="I399" s="3"/>
      <c r="J399" s="3"/>
      <c r="K399" s="3"/>
      <c r="L399" s="3"/>
      <c r="M399" s="3"/>
    </row>
    <row r="400" spans="2:13" s="31" customFormat="1" ht="26.25">
      <c r="B400" s="3"/>
      <c r="C400" s="3"/>
      <c r="D400" s="3"/>
      <c r="E400" s="3"/>
      <c r="F400" s="3"/>
      <c r="G400" s="3"/>
      <c r="I400" s="3"/>
      <c r="J400" s="3"/>
      <c r="K400" s="3"/>
      <c r="L400" s="3"/>
      <c r="M400" s="3"/>
    </row>
    <row r="401" spans="2:13" s="31" customFormat="1" ht="26.25">
      <c r="B401" s="3"/>
      <c r="C401" s="3"/>
      <c r="D401" s="3"/>
      <c r="E401" s="3"/>
      <c r="F401" s="3"/>
      <c r="G401" s="3"/>
      <c r="I401" s="3"/>
      <c r="J401" s="3"/>
      <c r="K401" s="3"/>
      <c r="L401" s="3"/>
      <c r="M401" s="3"/>
    </row>
    <row r="402" spans="2:13" s="31" customFormat="1" ht="26.25">
      <c r="B402" s="3"/>
      <c r="C402" s="3"/>
      <c r="D402" s="3"/>
      <c r="E402" s="3"/>
      <c r="F402" s="3"/>
      <c r="G402" s="3"/>
      <c r="I402" s="3"/>
      <c r="J402" s="3"/>
      <c r="K402" s="3"/>
      <c r="L402" s="3"/>
      <c r="M402" s="3"/>
    </row>
    <row r="403" spans="2:13" s="31" customFormat="1" ht="26.25">
      <c r="B403" s="3"/>
      <c r="C403" s="3"/>
      <c r="D403" s="3"/>
      <c r="E403" s="3"/>
      <c r="F403" s="3"/>
      <c r="G403" s="3"/>
      <c r="I403" s="3"/>
      <c r="J403" s="3"/>
      <c r="K403" s="3"/>
      <c r="L403" s="3"/>
      <c r="M403" s="3"/>
    </row>
    <row r="404" spans="2:13" s="31" customFormat="1" ht="26.25">
      <c r="B404" s="3"/>
      <c r="C404" s="3"/>
      <c r="D404" s="3"/>
      <c r="E404" s="3"/>
      <c r="F404" s="3"/>
      <c r="G404" s="3"/>
      <c r="I404" s="3"/>
      <c r="J404" s="3"/>
      <c r="K404" s="3"/>
      <c r="L404" s="3"/>
      <c r="M404" s="3"/>
    </row>
    <row r="405" spans="2:13" s="31" customFormat="1" ht="26.25">
      <c r="B405" s="3"/>
      <c r="C405" s="3"/>
      <c r="D405" s="3"/>
      <c r="E405" s="3"/>
      <c r="F405" s="3"/>
      <c r="G405" s="3"/>
      <c r="I405" s="3"/>
      <c r="J405" s="3"/>
      <c r="K405" s="3"/>
      <c r="L405" s="3"/>
      <c r="M405" s="3"/>
    </row>
    <row r="406" spans="2:13" s="31" customFormat="1" ht="26.25">
      <c r="B406" s="3"/>
      <c r="C406" s="3"/>
      <c r="D406" s="3"/>
      <c r="E406" s="3"/>
      <c r="F406" s="3"/>
      <c r="G406" s="3"/>
      <c r="I406" s="3"/>
      <c r="J406" s="3"/>
      <c r="K406" s="3"/>
      <c r="L406" s="3"/>
      <c r="M406" s="3"/>
    </row>
    <row r="407" spans="2:13" s="31" customFormat="1" ht="26.25">
      <c r="B407" s="3"/>
      <c r="C407" s="3"/>
      <c r="D407" s="3"/>
      <c r="E407" s="3"/>
      <c r="F407" s="3"/>
      <c r="G407" s="3"/>
      <c r="I407" s="3"/>
      <c r="J407" s="3"/>
      <c r="K407" s="3"/>
      <c r="L407" s="3"/>
      <c r="M407" s="3"/>
    </row>
    <row r="408" spans="2:13" s="31" customFormat="1" ht="26.25">
      <c r="B408" s="3"/>
      <c r="C408" s="3"/>
      <c r="D408" s="3"/>
      <c r="E408" s="3"/>
      <c r="F408" s="3"/>
      <c r="G408" s="3"/>
      <c r="I408" s="3"/>
      <c r="J408" s="3"/>
      <c r="K408" s="3"/>
      <c r="L408" s="3"/>
      <c r="M408" s="3"/>
    </row>
    <row r="409" spans="2:13" s="31" customFormat="1" ht="26.25">
      <c r="B409" s="3"/>
      <c r="C409" s="3"/>
      <c r="D409" s="3"/>
      <c r="E409" s="3"/>
      <c r="F409" s="3"/>
      <c r="G409" s="3"/>
      <c r="I409" s="3"/>
      <c r="J409" s="3"/>
      <c r="K409" s="3"/>
      <c r="L409" s="3"/>
      <c r="M409" s="3"/>
    </row>
    <row r="410" spans="2:13" s="31" customFormat="1" ht="26.25">
      <c r="B410" s="3"/>
      <c r="C410" s="3"/>
      <c r="D410" s="3"/>
      <c r="E410" s="3"/>
      <c r="F410" s="3"/>
      <c r="G410" s="3"/>
      <c r="I410" s="3"/>
      <c r="J410" s="3"/>
      <c r="K410" s="3"/>
      <c r="L410" s="3"/>
      <c r="M410" s="3"/>
    </row>
    <row r="411" spans="2:13" s="31" customFormat="1" ht="26.25">
      <c r="B411" s="3"/>
      <c r="C411" s="3"/>
      <c r="D411" s="3"/>
      <c r="E411" s="3"/>
      <c r="F411" s="3"/>
      <c r="G411" s="3"/>
      <c r="I411" s="3"/>
      <c r="J411" s="3"/>
      <c r="K411" s="3"/>
      <c r="L411" s="3"/>
      <c r="M411" s="3"/>
    </row>
    <row r="412" spans="2:13" s="31" customFormat="1" ht="26.25">
      <c r="B412" s="3"/>
      <c r="C412" s="3"/>
      <c r="D412" s="3"/>
      <c r="E412" s="3"/>
      <c r="F412" s="3"/>
      <c r="G412" s="3"/>
      <c r="I412" s="3"/>
      <c r="J412" s="3"/>
      <c r="K412" s="3"/>
      <c r="L412" s="3"/>
      <c r="M412" s="3"/>
    </row>
    <row r="413" spans="1:20" ht="26.25">
      <c r="A413" s="31"/>
      <c r="N413" s="31"/>
      <c r="S413" s="31"/>
      <c r="T413" s="31"/>
    </row>
    <row r="414" spans="1:20" ht="26.25">
      <c r="A414" s="31"/>
      <c r="B414" s="31"/>
      <c r="C414" s="31"/>
      <c r="D414" s="31"/>
      <c r="E414" s="31"/>
      <c r="F414" s="31"/>
      <c r="G414" s="31"/>
      <c r="N414" s="31"/>
      <c r="S414" s="31"/>
      <c r="T414" s="31"/>
    </row>
    <row r="415" spans="1:20" ht="26.25">
      <c r="A415" s="31"/>
      <c r="B415" s="31"/>
      <c r="C415" s="31"/>
      <c r="D415" s="31"/>
      <c r="E415" s="31"/>
      <c r="F415" s="31"/>
      <c r="G415" s="31"/>
      <c r="N415" s="31"/>
      <c r="S415" s="31"/>
      <c r="T415" s="31"/>
    </row>
    <row r="416" spans="1:20" ht="26.25">
      <c r="A416" s="31"/>
      <c r="B416" s="31"/>
      <c r="C416" s="31"/>
      <c r="D416" s="31"/>
      <c r="E416" s="31"/>
      <c r="F416" s="31"/>
      <c r="G416" s="31"/>
      <c r="N416" s="31"/>
      <c r="S416" s="31"/>
      <c r="T416" s="31"/>
    </row>
    <row r="417" spans="1:20" ht="26.25">
      <c r="A417" s="31"/>
      <c r="B417" s="31"/>
      <c r="C417" s="31"/>
      <c r="D417" s="31"/>
      <c r="E417" s="31"/>
      <c r="F417" s="31"/>
      <c r="G417" s="31"/>
      <c r="N417" s="31"/>
      <c r="S417" s="31"/>
      <c r="T417" s="31"/>
    </row>
    <row r="418" spans="1:20" ht="26.25">
      <c r="A418" s="31"/>
      <c r="B418" s="31"/>
      <c r="C418" s="31"/>
      <c r="D418" s="31"/>
      <c r="E418" s="31"/>
      <c r="F418" s="31"/>
      <c r="G418" s="31"/>
      <c r="N418" s="31"/>
      <c r="S418" s="31"/>
      <c r="T418" s="31"/>
    </row>
    <row r="419" spans="1:20" ht="26.25">
      <c r="A419" s="31"/>
      <c r="B419" s="31"/>
      <c r="C419" s="31"/>
      <c r="D419" s="31"/>
      <c r="E419" s="31"/>
      <c r="F419" s="31"/>
      <c r="G419" s="31"/>
      <c r="N419" s="31"/>
      <c r="S419" s="31"/>
      <c r="T419" s="31"/>
    </row>
    <row r="420" spans="1:20" ht="26.25">
      <c r="A420" s="31"/>
      <c r="B420" s="31"/>
      <c r="C420" s="31"/>
      <c r="D420" s="31"/>
      <c r="E420" s="31"/>
      <c r="F420" s="31"/>
      <c r="G420" s="31"/>
      <c r="N420" s="31"/>
      <c r="S420" s="31"/>
      <c r="T420" s="31"/>
    </row>
    <row r="421" spans="1:20" ht="26.25">
      <c r="A421" s="31"/>
      <c r="B421" s="31"/>
      <c r="C421" s="31"/>
      <c r="D421" s="31"/>
      <c r="E421" s="31"/>
      <c r="F421" s="31"/>
      <c r="G421" s="31"/>
      <c r="N421" s="31"/>
      <c r="S421" s="31"/>
      <c r="T421" s="31"/>
    </row>
    <row r="422" spans="1:20" ht="26.25">
      <c r="A422" s="31"/>
      <c r="B422" s="31"/>
      <c r="C422" s="31"/>
      <c r="D422" s="31"/>
      <c r="E422" s="31"/>
      <c r="F422" s="31"/>
      <c r="G422" s="31"/>
      <c r="N422" s="31"/>
      <c r="S422" s="31"/>
      <c r="T422" s="31"/>
    </row>
  </sheetData>
  <sheetProtection/>
  <mergeCells count="47">
    <mergeCell ref="T380:T381"/>
    <mergeCell ref="C397:D397"/>
    <mergeCell ref="E397:G397"/>
    <mergeCell ref="C394:D394"/>
    <mergeCell ref="E394:G394"/>
    <mergeCell ref="C395:D395"/>
    <mergeCell ref="E395:G395"/>
    <mergeCell ref="C396:D396"/>
    <mergeCell ref="E396:G396"/>
    <mergeCell ref="C391:D391"/>
    <mergeCell ref="E391:G391"/>
    <mergeCell ref="C393:D393"/>
    <mergeCell ref="E393:G393"/>
    <mergeCell ref="C392:D392"/>
    <mergeCell ref="E392:G392"/>
    <mergeCell ref="C388:D388"/>
    <mergeCell ref="E388:G388"/>
    <mergeCell ref="C390:D390"/>
    <mergeCell ref="E390:G390"/>
    <mergeCell ref="C389:D389"/>
    <mergeCell ref="E389:G389"/>
    <mergeCell ref="E383:G383"/>
    <mergeCell ref="C384:D384"/>
    <mergeCell ref="E384:G384"/>
    <mergeCell ref="C385:D385"/>
    <mergeCell ref="E385:G385"/>
    <mergeCell ref="C387:D387"/>
    <mergeCell ref="E387:G387"/>
    <mergeCell ref="C386:D386"/>
    <mergeCell ref="E386:G386"/>
    <mergeCell ref="C383:D383"/>
    <mergeCell ref="C380:G380"/>
    <mergeCell ref="N380:N381"/>
    <mergeCell ref="C381:D381"/>
    <mergeCell ref="E381:G381"/>
    <mergeCell ref="C382:D382"/>
    <mergeCell ref="E382:G382"/>
    <mergeCell ref="A380:A381"/>
    <mergeCell ref="F5:N5"/>
    <mergeCell ref="A7:N7"/>
    <mergeCell ref="A9:B9"/>
    <mergeCell ref="A10:B10"/>
    <mergeCell ref="A11:A12"/>
    <mergeCell ref="B11:B12"/>
    <mergeCell ref="C11:G11"/>
    <mergeCell ref="H11:H12"/>
    <mergeCell ref="B380:B381"/>
  </mergeCells>
  <printOptions/>
  <pageMargins left="0.7480314960629921" right="0.7480314960629921" top="0.984251968503937" bottom="0.984251968503937" header="0.5118110236220472" footer="0.5118110236220472"/>
  <pageSetup fitToHeight="0" fitToWidth="0" horizontalDpi="600" verticalDpi="600" orientation="portrait" paperSize="9" scale="33" r:id="rId1"/>
  <rowBreaks count="3" manualBreakCount="3">
    <brk id="32" max="19" man="1"/>
    <brk id="280" max="19" man="1"/>
    <brk id="368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</cp:lastModifiedBy>
  <cp:lastPrinted>2017-11-16T07:55:43Z</cp:lastPrinted>
  <dcterms:created xsi:type="dcterms:W3CDTF">1996-10-08T23:32:33Z</dcterms:created>
  <dcterms:modified xsi:type="dcterms:W3CDTF">2017-11-16T07:56:03Z</dcterms:modified>
  <cp:category/>
  <cp:version/>
  <cp:contentType/>
  <cp:contentStatus/>
</cp:coreProperties>
</file>